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7465" windowHeight="11400" activeTab="0"/>
  </bookViews>
  <sheets>
    <sheet name="Cover Sheet" sheetId="1" r:id="rId1"/>
    <sheet name="Employee Detail pg 2" sheetId="2" r:id="rId2"/>
    <sheet name="Addt'l Emps pg 3" sheetId="3" r:id="rId3"/>
    <sheet name="Addt'l Emps pg 4" sheetId="4" r:id="rId4"/>
  </sheets>
  <definedNames>
    <definedName name="_xlnm.Print_Area" localSheetId="2">'Addt''l Emps pg 3'!$A$1:$K$48</definedName>
    <definedName name="_xlnm.Print_Area" localSheetId="3">'Addt''l Emps pg 4'!$A$1:$K$48</definedName>
    <definedName name="_xlnm.Print_Area" localSheetId="0">'Cover Sheet'!$A$1:$L$61</definedName>
    <definedName name="_xlnm.Print_Area" localSheetId="1">'Employee Detail pg 2'!$A$1:$K$48</definedName>
  </definedNames>
  <calcPr fullCalcOnLoad="1" fullPrecision="0"/>
</workbook>
</file>

<file path=xl/sharedStrings.xml><?xml version="1.0" encoding="utf-8"?>
<sst xmlns="http://schemas.openxmlformats.org/spreadsheetml/2006/main" count="190" uniqueCount="89">
  <si>
    <t>FUND OFFICE USE ONLY</t>
  </si>
  <si>
    <t>CONTRACTOR INFORMATION PLEASE CHECK ALL APPLICABLE ITEMS</t>
  </si>
  <si>
    <t>Building Construction</t>
  </si>
  <si>
    <t>OTHER THAN ELECTRICAL CONTRACTOR</t>
  </si>
  <si>
    <t>PROPRIETORSHIP</t>
  </si>
  <si>
    <t>Journeyman's Wage Rate</t>
  </si>
  <si>
    <t>PERMANENT CONTRACTOR</t>
  </si>
  <si>
    <t>PARTNERSHIP</t>
  </si>
  <si>
    <t xml:space="preserve">Per Hour </t>
  </si>
  <si>
    <t>TRAVELING CONTRACTOR</t>
  </si>
  <si>
    <t>CORPORATION</t>
  </si>
  <si>
    <t>_______________</t>
  </si>
  <si>
    <t>FUND</t>
  </si>
  <si>
    <t>MULTIPLIER</t>
  </si>
  <si>
    <t>RATE</t>
  </si>
  <si>
    <t>AMOUNT</t>
  </si>
  <si>
    <t>ADJUSTMENT*</t>
  </si>
  <si>
    <t>TOTAL</t>
  </si>
  <si>
    <t>Health</t>
  </si>
  <si>
    <t>x</t>
  </si>
  <si>
    <t>=</t>
  </si>
  <si>
    <t>+/-</t>
  </si>
  <si>
    <t>Vacation</t>
  </si>
  <si>
    <t xml:space="preserve">LMCC </t>
  </si>
  <si>
    <t>NLMCC</t>
  </si>
  <si>
    <t>Safety</t>
  </si>
  <si>
    <t>NEBF</t>
  </si>
  <si>
    <t>NECA Chap. Dues</t>
  </si>
  <si>
    <t>Local Union Dues</t>
  </si>
  <si>
    <t>TOTAL REMITTANCE FOR ALL FUNDS</t>
  </si>
  <si>
    <t xml:space="preserve">*Include detail for any Adjustment made </t>
  </si>
  <si>
    <t xml:space="preserve">                                         </t>
  </si>
  <si>
    <t>CLASSIFICATION CODES TO BE USED IN COLUMN NUMBER 2:</t>
  </si>
  <si>
    <t>EMPLOYEE NAME</t>
  </si>
  <si>
    <t>CLASS</t>
  </si>
  <si>
    <t>HOURS PAID</t>
  </si>
  <si>
    <t>VACATION AMOUNT</t>
  </si>
  <si>
    <t>PENSION AMOUNT</t>
  </si>
  <si>
    <t>UNION DUES</t>
  </si>
  <si>
    <t>SOCIAL SECURITY NUMBER</t>
  </si>
  <si>
    <t>TOTALS FOR THIS PAGE</t>
  </si>
  <si>
    <t>GRAND TOTALS FOR ALL PAGES</t>
  </si>
  <si>
    <t>Pension-3rd Period</t>
  </si>
  <si>
    <t>Pension-4th Period</t>
  </si>
  <si>
    <t>Pension-5th Period</t>
  </si>
  <si>
    <t>Pension-6th Period</t>
  </si>
  <si>
    <t>Pension</t>
  </si>
  <si>
    <t>except those who may be excluded pursuant to Section 6.3 of the Agreement.  The employer further certifies that if it is reporting on behalf of a related organization as defined in Article 6 of the Agreement, either all employees of the organization or alumni employees only are covered, except those who may be excluded pursuant to Section 6.3 of the NEBF Agreement.</t>
  </si>
  <si>
    <r>
      <t>NECA Service Ch.</t>
    </r>
    <r>
      <rPr>
        <b/>
        <sz val="6"/>
        <rFont val="Times New Roman"/>
        <family val="1"/>
      </rPr>
      <t xml:space="preserve">    </t>
    </r>
    <r>
      <rPr>
        <sz val="6"/>
        <rFont val="Times New Roman"/>
        <family val="1"/>
      </rPr>
      <t>(NECA Members Only)</t>
    </r>
  </si>
  <si>
    <t>Substance Testing</t>
  </si>
  <si>
    <t>OVER TIME HOURS                       (time &amp; one-half)</t>
  </si>
  <si>
    <t>DOUBLE TIME HOURS</t>
  </si>
  <si>
    <t>Total number of employees remitted on this form _______</t>
  </si>
  <si>
    <t>This report and payment shall be mailed to reach the Funds no later than fifteen (15) calendar days after the end of each month.  Late payments may be subject to penalties or late payment assessments in accordance with the policies established by the various Boards of Trustees for each Fund.  By filing this form the undersigned agrees to the terms of payment as set forth in the current Collective Bargaining Agreement and all applicable Trust Agreements.  The employer reporting herein recognizes that it is bound by the Restated Employees Benefit Agreement and Trust for the National Electrical Benefit Fund and agrees to make the required contributions to the Fund as provided for therein.  The employer acknowledges having received a copy of the above Agreement.  The employer certifies that the information contained in this report is a full and accurate statement of hours worked and wages earned of all employees subject to employer contributions (pursuant to Article 6 of the Agreement).  The employer further certifies that if contributions are made on behalf of  non-bargaining unit employees,  it is making such contributions in accordance with Article 6  of  the  Agreement  and it  is either covering  all such non-bargaining unit employees or alumni employees  only,</t>
  </si>
  <si>
    <t xml:space="preserve">__First Report __Final Report </t>
  </si>
  <si>
    <t xml:space="preserve">Employer   </t>
  </si>
  <si>
    <t>Report for the Month of:</t>
  </si>
  <si>
    <t xml:space="preserve">Address   </t>
  </si>
  <si>
    <t xml:space="preserve">Telephone Number  </t>
  </si>
  <si>
    <t>City, State, Zip</t>
  </si>
  <si>
    <r>
      <t xml:space="preserve">Local Union where work was performed   </t>
    </r>
    <r>
      <rPr>
        <b/>
        <u val="single"/>
        <sz val="12"/>
        <rFont val="Times New Roman"/>
        <family val="1"/>
      </rPr>
      <t>364</t>
    </r>
  </si>
  <si>
    <t xml:space="preserve">Federal ID#  </t>
  </si>
  <si>
    <t>REGULAR TIME HOURS</t>
  </si>
  <si>
    <t>TOTAL HOURS WORKED</t>
  </si>
  <si>
    <t>CONTRACTOR NAME</t>
  </si>
  <si>
    <t>WORK MONTH</t>
  </si>
  <si>
    <t>LOCAL</t>
  </si>
  <si>
    <t>PAGE</t>
  </si>
  <si>
    <t>Date</t>
  </si>
  <si>
    <t>Signature</t>
  </si>
  <si>
    <t>Name</t>
  </si>
  <si>
    <t>Title</t>
  </si>
  <si>
    <t>AMF</t>
  </si>
  <si>
    <t>JATC</t>
  </si>
  <si>
    <t>INSIDE</t>
  </si>
  <si>
    <r>
      <t xml:space="preserve">IMPORTANT NOTICE: </t>
    </r>
    <r>
      <rPr>
        <sz val="10"/>
        <rFont val="Times New Roman"/>
        <family val="1"/>
      </rPr>
      <t xml:space="preserve">You must complete a separate Fringe Benefit Contribution Report Form for each different collective bargaining agreement under which you are performing work.  Type of Collective Bargaining Agreement for this report: </t>
    </r>
  </si>
  <si>
    <t>1A</t>
  </si>
  <si>
    <t>1B</t>
  </si>
  <si>
    <t>6A</t>
  </si>
  <si>
    <t>6B</t>
  </si>
  <si>
    <t>6C</t>
  </si>
  <si>
    <t>6D</t>
  </si>
  <si>
    <t>6E</t>
  </si>
  <si>
    <t>6F</t>
  </si>
  <si>
    <r>
      <t>1.</t>
    </r>
    <r>
      <rPr>
        <sz val="12"/>
        <rFont val="Times New Roman"/>
        <family val="1"/>
      </rPr>
      <t xml:space="preserve"> Inside Journeyman (</t>
    </r>
    <r>
      <rPr>
        <b/>
        <sz val="12"/>
        <rFont val="Times New Roman"/>
        <family val="1"/>
      </rPr>
      <t>1A</t>
    </r>
    <r>
      <rPr>
        <sz val="12"/>
        <rFont val="Times New Roman"/>
        <family val="1"/>
      </rPr>
      <t xml:space="preserve">-Foreman, </t>
    </r>
    <r>
      <rPr>
        <b/>
        <sz val="12"/>
        <rFont val="Times New Roman"/>
        <family val="1"/>
      </rPr>
      <t>1B</t>
    </r>
    <r>
      <rPr>
        <sz val="12"/>
        <rFont val="Times New Roman"/>
        <family val="1"/>
      </rPr>
      <t xml:space="preserve">-General Foreman)                </t>
    </r>
    <r>
      <rPr>
        <b/>
        <sz val="12"/>
        <rFont val="Times New Roman"/>
        <family val="1"/>
      </rPr>
      <t>6.</t>
    </r>
    <r>
      <rPr>
        <sz val="12"/>
        <rFont val="Times New Roman"/>
        <family val="1"/>
      </rPr>
      <t xml:space="preserve"> Inside Apprentice (</t>
    </r>
    <r>
      <rPr>
        <b/>
        <sz val="12"/>
        <rFont val="Times New Roman"/>
        <family val="1"/>
      </rPr>
      <t>6A</t>
    </r>
    <r>
      <rPr>
        <sz val="12"/>
        <rFont val="Times New Roman"/>
        <family val="1"/>
      </rPr>
      <t xml:space="preserve">-1st Period, </t>
    </r>
    <r>
      <rPr>
        <b/>
        <sz val="12"/>
        <rFont val="Times New Roman"/>
        <family val="1"/>
      </rPr>
      <t>6B</t>
    </r>
    <r>
      <rPr>
        <sz val="12"/>
        <rFont val="Times New Roman"/>
        <family val="1"/>
      </rPr>
      <t xml:space="preserve">-2nd Period, </t>
    </r>
    <r>
      <rPr>
        <b/>
        <sz val="12"/>
        <rFont val="Times New Roman"/>
        <family val="1"/>
      </rPr>
      <t>6C</t>
    </r>
    <r>
      <rPr>
        <sz val="12"/>
        <rFont val="Times New Roman"/>
        <family val="1"/>
      </rPr>
      <t xml:space="preserve">-3rd Period, </t>
    </r>
    <r>
      <rPr>
        <b/>
        <sz val="12"/>
        <rFont val="Times New Roman"/>
        <family val="1"/>
      </rPr>
      <t>6D</t>
    </r>
    <r>
      <rPr>
        <sz val="12"/>
        <rFont val="Times New Roman"/>
        <family val="1"/>
      </rPr>
      <t xml:space="preserve">-4th Period, </t>
    </r>
    <r>
      <rPr>
        <b/>
        <sz val="12"/>
        <rFont val="Times New Roman"/>
        <family val="1"/>
      </rPr>
      <t>6E</t>
    </r>
    <r>
      <rPr>
        <sz val="12"/>
        <rFont val="Times New Roman"/>
        <family val="1"/>
      </rPr>
      <t xml:space="preserve">-5th Period, </t>
    </r>
    <r>
      <rPr>
        <b/>
        <sz val="12"/>
        <rFont val="Times New Roman"/>
        <family val="1"/>
      </rPr>
      <t>6F</t>
    </r>
    <r>
      <rPr>
        <sz val="12"/>
        <rFont val="Times New Roman"/>
        <family val="1"/>
      </rPr>
      <t>-6th Period)</t>
    </r>
  </si>
  <si>
    <r>
      <t>26.</t>
    </r>
    <r>
      <rPr>
        <sz val="12"/>
        <rFont val="Times New Roman"/>
        <family val="1"/>
      </rPr>
      <t xml:space="preserve"> All (Non-Bargaining Unit Group)                                                </t>
    </r>
    <r>
      <rPr>
        <b/>
        <sz val="12"/>
        <rFont val="Times New Roman"/>
        <family val="1"/>
      </rPr>
      <t>27.</t>
    </r>
    <r>
      <rPr>
        <sz val="12"/>
        <rFont val="Times New Roman"/>
        <family val="1"/>
      </rPr>
      <t xml:space="preserve"> Alumni</t>
    </r>
  </si>
  <si>
    <r>
      <t xml:space="preserve">Add all amounts shown on all lines and write the total amount due in the space provided.  Issue one check for the total amount due payable to the NECA IBEW Local 364 Fringe Benefit Funds.  Retain a copy of this report for your records.  Mail your payment together with the original report to:  </t>
    </r>
    <r>
      <rPr>
        <b/>
        <sz val="10"/>
        <rFont val="Times New Roman"/>
        <family val="1"/>
      </rPr>
      <t>NECA IBEW Local 364 Fringe Benefit Funds, 4864 Colt Road, Rockford, IL  61109.</t>
    </r>
  </si>
  <si>
    <t>GROSS EARNINGS</t>
  </si>
  <si>
    <t>TIC Intl. Corp. Form 1464 Rev June 2014</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</si>
</sst>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0.00\)"/>
    <numFmt numFmtId="165" formatCode="0_);\(0\)"/>
    <numFmt numFmtId="166" formatCode="000\-00\-0000"/>
    <numFmt numFmtId="167" formatCode="&quot;Yes&quot;;&quot;Yes&quot;;&quot;No&quot;"/>
    <numFmt numFmtId="168" formatCode="&quot;True&quot;;&quot;True&quot;;&quot;False&quot;"/>
    <numFmt numFmtId="169" formatCode="&quot;On&quot;;&quot;On&quot;;&quot;Off&quot;"/>
    <numFmt numFmtId="170" formatCode="[$€-2]\ #,##0.00_);[Red]\([$€-2]\ #,##0.00\)"/>
    <numFmt numFmtId="171" formatCode="[$-409]dddd\,\ mmmm\ dd\,\ yyyy"/>
    <numFmt numFmtId="172" formatCode="[$-409]mmm\-yy;@"/>
    <numFmt numFmtId="173" formatCode="[&lt;=9999999]###\-####;\(###\)\ ###\-####"/>
    <numFmt numFmtId="174" formatCode="0.0%"/>
    <numFmt numFmtId="175" formatCode="&quot;$&quot;#,##0.00"/>
    <numFmt numFmtId="176" formatCode="[$-409]h:mm:ss\ AM/PM"/>
  </numFmts>
  <fonts count="51">
    <font>
      <sz val="10"/>
      <name val="Arial"/>
      <family val="0"/>
    </font>
    <font>
      <sz val="8"/>
      <name val="Arial"/>
      <family val="0"/>
    </font>
    <font>
      <sz val="12"/>
      <name val="Times New Roman"/>
      <family val="1"/>
    </font>
    <font>
      <sz val="10"/>
      <name val="Times New Roman"/>
      <family val="1"/>
    </font>
    <font>
      <sz val="6"/>
      <name val="Times New Roman"/>
      <family val="1"/>
    </font>
    <font>
      <u val="single"/>
      <sz val="10"/>
      <name val="Arial"/>
      <family val="2"/>
    </font>
    <font>
      <sz val="8"/>
      <name val="Times New Roman"/>
      <family val="1"/>
    </font>
    <font>
      <b/>
      <sz val="10"/>
      <name val="Times New Roman"/>
      <family val="1"/>
    </font>
    <font>
      <b/>
      <sz val="10"/>
      <name val="Arial"/>
      <family val="0"/>
    </font>
    <font>
      <b/>
      <sz val="12"/>
      <name val="Times New Roman"/>
      <family val="1"/>
    </font>
    <font>
      <sz val="12"/>
      <name val="Arial"/>
      <family val="2"/>
    </font>
    <font>
      <b/>
      <sz val="6"/>
      <name val="Times New Roman"/>
      <family val="1"/>
    </font>
    <font>
      <b/>
      <u val="single"/>
      <sz val="12"/>
      <name val="Times New Roman"/>
      <family val="1"/>
    </font>
    <font>
      <b/>
      <sz val="20"/>
      <name val="Times New Roman"/>
      <family val="1"/>
    </font>
    <font>
      <b/>
      <sz val="20"/>
      <name val="Arial"/>
      <family val="2"/>
    </font>
    <font>
      <sz val="12"/>
      <color indexed="9"/>
      <name val="Times New Roman"/>
      <family val="1"/>
    </font>
    <font>
      <sz val="10"/>
      <color indexed="9"/>
      <name val="Times New Roman"/>
      <family val="1"/>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55"/>
        <bgColor indexed="64"/>
      </patternFill>
    </fill>
    <fill>
      <patternFill patternType="solid">
        <fgColor indexed="23"/>
        <bgColor indexed="64"/>
      </patternFill>
    </fill>
  </fills>
  <borders count="8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ck"/>
      <right>
        <color indexed="63"/>
      </right>
      <top style="thick"/>
      <bottom style="double"/>
    </border>
    <border>
      <left style="thin"/>
      <right>
        <color indexed="63"/>
      </right>
      <top style="thick"/>
      <bottom style="double"/>
    </border>
    <border>
      <left style="thin"/>
      <right style="thin"/>
      <top style="thick"/>
      <bottom style="double"/>
    </border>
    <border>
      <left style="thin"/>
      <right style="thin"/>
      <top style="double"/>
      <bottom>
        <color indexed="63"/>
      </bottom>
    </border>
    <border>
      <left style="thin"/>
      <right>
        <color indexed="63"/>
      </right>
      <top style="double"/>
      <bottom>
        <color indexed="63"/>
      </bottom>
    </border>
    <border>
      <left>
        <color indexed="63"/>
      </left>
      <right>
        <color indexed="63"/>
      </right>
      <top style="double"/>
      <bottom>
        <color indexed="63"/>
      </bottom>
    </border>
    <border>
      <left>
        <color indexed="63"/>
      </left>
      <right style="thick"/>
      <top style="double"/>
      <bottom style="thin"/>
    </border>
    <border>
      <left style="thin"/>
      <right style="thin"/>
      <top style="thin"/>
      <bottom style="thin"/>
    </border>
    <border>
      <left style="thin"/>
      <right>
        <color indexed="63"/>
      </right>
      <top style="thin"/>
      <bottom style="thin"/>
    </border>
    <border>
      <left>
        <color indexed="63"/>
      </left>
      <right style="thick"/>
      <top style="thin"/>
      <bottom style="thin"/>
    </border>
    <border>
      <left style="thin"/>
      <right style="thin"/>
      <top>
        <color indexed="63"/>
      </top>
      <bottom style="thin"/>
    </border>
    <border>
      <left>
        <color indexed="63"/>
      </left>
      <right style="thick"/>
      <top style="medium"/>
      <bottom style="thick"/>
    </border>
    <border>
      <left>
        <color indexed="63"/>
      </left>
      <right>
        <color indexed="63"/>
      </right>
      <top>
        <color indexed="63"/>
      </top>
      <bottom style="medium"/>
    </border>
    <border>
      <left style="double"/>
      <right>
        <color indexed="63"/>
      </right>
      <top style="double"/>
      <bottom style="double"/>
    </border>
    <border>
      <left style="thin"/>
      <right style="thin"/>
      <top style="double"/>
      <bottom style="double"/>
    </border>
    <border>
      <left style="thin"/>
      <right>
        <color indexed="63"/>
      </right>
      <top style="double"/>
      <bottom style="double"/>
    </border>
    <border>
      <left>
        <color indexed="63"/>
      </left>
      <right style="double"/>
      <top style="double"/>
      <bottom style="double"/>
    </border>
    <border>
      <left style="double"/>
      <right>
        <color indexed="63"/>
      </right>
      <top style="double"/>
      <bottom style="dashed"/>
    </border>
    <border>
      <left style="thin"/>
      <right style="thin"/>
      <top style="thick"/>
      <bottom>
        <color indexed="63"/>
      </bottom>
    </border>
    <border>
      <left style="thin"/>
      <right style="thin"/>
      <top style="thin"/>
      <bottom style="double"/>
    </border>
    <border>
      <left style="double"/>
      <right>
        <color indexed="63"/>
      </right>
      <top>
        <color indexed="63"/>
      </top>
      <bottom style="dashed"/>
    </border>
    <border>
      <left style="double"/>
      <right>
        <color indexed="63"/>
      </right>
      <top style="thick"/>
      <bottom>
        <color indexed="63"/>
      </bottom>
    </border>
    <border>
      <left style="double"/>
      <right>
        <color indexed="63"/>
      </right>
      <top style="thin"/>
      <bottom style="double"/>
    </border>
    <border>
      <left style="thin"/>
      <right style="thin"/>
      <top style="double"/>
      <bottom style="thin"/>
    </border>
    <border>
      <left style="thick"/>
      <right style="thin"/>
      <top style="double"/>
      <bottom style="thin"/>
    </border>
    <border>
      <left style="thick"/>
      <right style="thin"/>
      <top style="thin"/>
      <bottom style="thin"/>
    </border>
    <border>
      <left style="thick"/>
      <right style="thin"/>
      <top>
        <color indexed="63"/>
      </top>
      <bottom style="thin"/>
    </border>
    <border>
      <left style="double"/>
      <right>
        <color indexed="63"/>
      </right>
      <top>
        <color indexed="63"/>
      </top>
      <bottom style="thin"/>
    </border>
    <border>
      <left style="thin"/>
      <right style="double"/>
      <top style="thick"/>
      <bottom>
        <color indexed="63"/>
      </bottom>
    </border>
    <border>
      <left style="thin"/>
      <right style="double"/>
      <top style="thin"/>
      <bottom style="double"/>
    </border>
    <border>
      <left>
        <color indexed="63"/>
      </left>
      <right>
        <color indexed="63"/>
      </right>
      <top style="thin"/>
      <bottom style="thin"/>
    </border>
    <border>
      <left style="thin"/>
      <right>
        <color indexed="63"/>
      </right>
      <top style="medium"/>
      <bottom style="thick"/>
    </border>
    <border>
      <left style="thin"/>
      <right>
        <color indexed="63"/>
      </right>
      <top style="double"/>
      <bottom style="thin"/>
    </border>
    <border>
      <left style="thin"/>
      <right>
        <color indexed="63"/>
      </right>
      <top style="thin"/>
      <bottom>
        <color indexed="63"/>
      </bottom>
    </border>
    <border>
      <left>
        <color indexed="63"/>
      </left>
      <right>
        <color indexed="63"/>
      </right>
      <top style="double"/>
      <bottom style="thin"/>
    </border>
    <border>
      <left>
        <color indexed="63"/>
      </left>
      <right style="thin"/>
      <top style="double"/>
      <bottom style="thin"/>
    </border>
    <border>
      <left>
        <color indexed="63"/>
      </left>
      <right style="thin"/>
      <top style="thin"/>
      <bottom style="thin"/>
    </border>
    <border>
      <left>
        <color indexed="63"/>
      </left>
      <right>
        <color indexed="63"/>
      </right>
      <top style="thick"/>
      <bottom style="double"/>
    </border>
    <border>
      <left>
        <color indexed="63"/>
      </left>
      <right style="thin"/>
      <top style="thick"/>
      <bottom style="double"/>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ck"/>
    </border>
    <border>
      <left>
        <color indexed="63"/>
      </left>
      <right style="thick"/>
      <top style="thick"/>
      <bottom style="double"/>
    </border>
    <border>
      <left>
        <color indexed="63"/>
      </left>
      <right>
        <color indexed="63"/>
      </right>
      <top style="medium"/>
      <bottom style="thick"/>
    </border>
    <border>
      <left>
        <color indexed="63"/>
      </left>
      <right style="thin"/>
      <top style="medium"/>
      <bottom style="thick"/>
    </border>
    <border>
      <left style="thick"/>
      <right>
        <color indexed="63"/>
      </right>
      <top style="medium"/>
      <bottom style="thick"/>
    </border>
    <border>
      <left>
        <color indexed="63"/>
      </left>
      <right>
        <color indexed="63"/>
      </right>
      <top style="thick"/>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ck"/>
    </border>
    <border>
      <left style="thin"/>
      <right style="double"/>
      <top style="thin"/>
      <bottom>
        <color indexed="63"/>
      </bottom>
    </border>
    <border>
      <left style="thin"/>
      <right style="double"/>
      <top>
        <color indexed="63"/>
      </top>
      <bottom style="thin"/>
    </border>
    <border>
      <left>
        <color indexed="63"/>
      </left>
      <right style="double"/>
      <top style="double"/>
      <bottom>
        <color indexed="63"/>
      </bottom>
    </border>
    <border>
      <left>
        <color indexed="63"/>
      </left>
      <right style="double"/>
      <top>
        <color indexed="63"/>
      </top>
      <bottom>
        <color indexed="63"/>
      </bottom>
    </border>
    <border>
      <left>
        <color indexed="63"/>
      </left>
      <right style="double"/>
      <top>
        <color indexed="63"/>
      </top>
      <bottom style="thick"/>
    </border>
    <border>
      <left style="double"/>
      <right style="thin"/>
      <top style="dashed"/>
      <bottom>
        <color indexed="63"/>
      </bottom>
    </border>
    <border>
      <left style="double"/>
      <right style="thin"/>
      <top>
        <color indexed="63"/>
      </top>
      <bottom style="thick"/>
    </border>
    <border>
      <left>
        <color indexed="63"/>
      </left>
      <right>
        <color indexed="63"/>
      </right>
      <top>
        <color indexed="63"/>
      </top>
      <bottom style="double"/>
    </border>
    <border>
      <left style="thin"/>
      <right style="thin"/>
      <top style="thin"/>
      <bottom style="thick"/>
    </border>
    <border>
      <left style="thin"/>
      <right style="thin"/>
      <top>
        <color indexed="63"/>
      </top>
      <bottom style="double"/>
    </border>
    <border>
      <left style="thin"/>
      <right style="thin"/>
      <top style="thick"/>
      <bottom style="thin"/>
    </border>
    <border>
      <left style="double"/>
      <right style="thin"/>
      <top style="thick"/>
      <bottom>
        <color indexed="63"/>
      </bottom>
    </border>
    <border>
      <left style="double"/>
      <right style="thin"/>
      <top>
        <color indexed="63"/>
      </top>
      <bottom style="double"/>
    </border>
    <border>
      <left style="thin"/>
      <right style="double"/>
      <top>
        <color indexed="63"/>
      </top>
      <bottom style="double"/>
    </border>
    <border>
      <left style="thin"/>
      <right style="double"/>
      <top>
        <color indexed="63"/>
      </top>
      <bottom style="thick"/>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239">
    <xf numFmtId="0" fontId="0" fillId="0" borderId="0" xfId="0" applyAlignment="1">
      <alignment/>
    </xf>
    <xf numFmtId="0" fontId="2" fillId="0" borderId="0" xfId="0" applyFont="1" applyAlignment="1">
      <alignment horizontal="left"/>
    </xf>
    <xf numFmtId="0" fontId="2" fillId="0" borderId="0" xfId="0" applyFont="1" applyBorder="1" applyAlignment="1">
      <alignment horizontal="center"/>
    </xf>
    <xf numFmtId="0" fontId="2" fillId="0" borderId="0" xfId="0" applyFont="1" applyAlignment="1">
      <alignment/>
    </xf>
    <xf numFmtId="0" fontId="2" fillId="0" borderId="0" xfId="0" applyFont="1" applyAlignment="1">
      <alignment horizontal="center"/>
    </xf>
    <xf numFmtId="0" fontId="3" fillId="0" borderId="0" xfId="0" applyFont="1" applyAlignment="1">
      <alignment/>
    </xf>
    <xf numFmtId="0" fontId="3" fillId="0" borderId="10" xfId="0" applyFont="1" applyBorder="1" applyAlignment="1">
      <alignment horizontal="center"/>
    </xf>
    <xf numFmtId="0" fontId="3" fillId="0" borderId="0" xfId="0" applyFont="1" applyBorder="1" applyAlignment="1">
      <alignment horizontal="center"/>
    </xf>
    <xf numFmtId="0" fontId="3" fillId="0" borderId="11" xfId="0" applyFont="1" applyBorder="1" applyAlignment="1">
      <alignment horizontal="center"/>
    </xf>
    <xf numFmtId="0" fontId="3" fillId="0" borderId="12" xfId="0" applyFont="1" applyBorder="1" applyAlignment="1">
      <alignment horizontal="center"/>
    </xf>
    <xf numFmtId="0" fontId="0" fillId="0" borderId="0" xfId="0" applyAlignment="1">
      <alignment wrapText="1"/>
    </xf>
    <xf numFmtId="0" fontId="7" fillId="0" borderId="13" xfId="0" applyFont="1" applyBorder="1" applyAlignment="1">
      <alignment horizontal="center"/>
    </xf>
    <xf numFmtId="0" fontId="7" fillId="0" borderId="14" xfId="0" applyFont="1" applyBorder="1" applyAlignment="1">
      <alignment horizontal="center"/>
    </xf>
    <xf numFmtId="0" fontId="7" fillId="0" borderId="15" xfId="0" applyFont="1" applyBorder="1" applyAlignment="1">
      <alignment horizontal="center"/>
    </xf>
    <xf numFmtId="0" fontId="0" fillId="0" borderId="0" xfId="0" applyBorder="1" applyAlignment="1">
      <alignment horizontal="center"/>
    </xf>
    <xf numFmtId="0" fontId="3" fillId="0" borderId="0" xfId="0" applyFont="1" applyAlignment="1">
      <alignment horizontal="left"/>
    </xf>
    <xf numFmtId="0" fontId="0" fillId="0" borderId="0" xfId="0" applyAlignment="1">
      <alignment horizontal="justify" shrinkToFit="1"/>
    </xf>
    <xf numFmtId="0" fontId="6" fillId="0" borderId="0" xfId="0" applyFont="1" applyAlignment="1">
      <alignment/>
    </xf>
    <xf numFmtId="0" fontId="1" fillId="0" borderId="0" xfId="0" applyFont="1" applyAlignment="1">
      <alignment horizontal="justify" vertical="top" wrapText="1" shrinkToFit="1"/>
    </xf>
    <xf numFmtId="0" fontId="6" fillId="0" borderId="0" xfId="0" applyFont="1" applyAlignment="1">
      <alignment horizontal="left"/>
    </xf>
    <xf numFmtId="0" fontId="4" fillId="0" borderId="0" xfId="0" applyFont="1" applyAlignment="1">
      <alignment horizontal="right"/>
    </xf>
    <xf numFmtId="0" fontId="3" fillId="0" borderId="0" xfId="0" applyFont="1" applyAlignment="1">
      <alignment horizontal="center"/>
    </xf>
    <xf numFmtId="0" fontId="9" fillId="0" borderId="0" xfId="0" applyFont="1" applyAlignment="1">
      <alignment horizontal="center"/>
    </xf>
    <xf numFmtId="0" fontId="3" fillId="0" borderId="0" xfId="0" applyFont="1" applyBorder="1" applyAlignment="1">
      <alignment horizontal="center" wrapText="1"/>
    </xf>
    <xf numFmtId="0" fontId="3" fillId="0" borderId="0" xfId="0" applyFont="1" applyAlignment="1">
      <alignment horizontal="center" wrapText="1"/>
    </xf>
    <xf numFmtId="0" fontId="3" fillId="0" borderId="0" xfId="0" applyFont="1" applyBorder="1" applyAlignment="1">
      <alignment wrapText="1"/>
    </xf>
    <xf numFmtId="0" fontId="3" fillId="0" borderId="0" xfId="0" applyFont="1" applyAlignment="1">
      <alignment wrapText="1"/>
    </xf>
    <xf numFmtId="0" fontId="3" fillId="0" borderId="0" xfId="0" applyFont="1" applyBorder="1" applyAlignment="1">
      <alignment/>
    </xf>
    <xf numFmtId="0" fontId="6" fillId="0" borderId="0" xfId="0" applyFont="1" applyAlignment="1">
      <alignment horizontal="right"/>
    </xf>
    <xf numFmtId="43" fontId="2" fillId="0" borderId="16" xfId="0" applyNumberFormat="1" applyFont="1" applyBorder="1" applyAlignment="1">
      <alignment horizontal="center"/>
    </xf>
    <xf numFmtId="43" fontId="2" fillId="0" borderId="17" xfId="0" applyNumberFormat="1" applyFont="1" applyBorder="1" applyAlignment="1">
      <alignment horizontal="center"/>
    </xf>
    <xf numFmtId="43" fontId="10" fillId="0" borderId="18" xfId="0" applyNumberFormat="1" applyFont="1" applyBorder="1" applyAlignment="1">
      <alignment horizontal="center"/>
    </xf>
    <xf numFmtId="43" fontId="2" fillId="0" borderId="19" xfId="0" applyNumberFormat="1" applyFont="1" applyBorder="1" applyAlignment="1">
      <alignment horizontal="right"/>
    </xf>
    <xf numFmtId="43" fontId="2" fillId="0" borderId="20" xfId="0" applyNumberFormat="1" applyFont="1" applyFill="1" applyBorder="1" applyAlignment="1">
      <alignment horizontal="center"/>
    </xf>
    <xf numFmtId="43" fontId="2" fillId="0" borderId="21" xfId="0" applyNumberFormat="1" applyFont="1" applyBorder="1" applyAlignment="1">
      <alignment horizontal="center"/>
    </xf>
    <xf numFmtId="43" fontId="2" fillId="0" borderId="22" xfId="0" applyNumberFormat="1" applyFont="1" applyBorder="1" applyAlignment="1">
      <alignment horizontal="right"/>
    </xf>
    <xf numFmtId="43" fontId="2" fillId="0" borderId="20" xfId="0" applyNumberFormat="1" applyFont="1" applyBorder="1" applyAlignment="1">
      <alignment horizontal="center"/>
    </xf>
    <xf numFmtId="43" fontId="2" fillId="0" borderId="11" xfId="0" applyNumberFormat="1" applyFont="1" applyBorder="1" applyAlignment="1">
      <alignment horizontal="center"/>
    </xf>
    <xf numFmtId="43" fontId="2" fillId="0" borderId="23" xfId="0" applyNumberFormat="1" applyFont="1" applyBorder="1" applyAlignment="1">
      <alignment horizontal="center"/>
    </xf>
    <xf numFmtId="43" fontId="2" fillId="0" borderId="24" xfId="0" applyNumberFormat="1" applyFont="1" applyBorder="1" applyAlignment="1">
      <alignment horizontal="right"/>
    </xf>
    <xf numFmtId="0" fontId="2" fillId="0" borderId="0" xfId="0" applyFont="1" applyAlignment="1">
      <alignment horizontal="right"/>
    </xf>
    <xf numFmtId="0" fontId="3" fillId="0" borderId="0" xfId="0" applyFont="1" applyAlignment="1" applyProtection="1">
      <alignment/>
      <protection/>
    </xf>
    <xf numFmtId="0" fontId="9" fillId="0" borderId="0" xfId="0" applyFont="1" applyAlignment="1" applyProtection="1">
      <alignment horizontal="center"/>
      <protection/>
    </xf>
    <xf numFmtId="0" fontId="2" fillId="0" borderId="0" xfId="0" applyFont="1" applyAlignment="1" applyProtection="1">
      <alignment horizontal="center"/>
      <protection/>
    </xf>
    <xf numFmtId="172" fontId="2" fillId="33" borderId="25" xfId="0" applyNumberFormat="1" applyFont="1" applyFill="1" applyBorder="1" applyAlignment="1" applyProtection="1">
      <alignment horizontal="center"/>
      <protection/>
    </xf>
    <xf numFmtId="0" fontId="3" fillId="0" borderId="26" xfId="0" applyFont="1" applyBorder="1" applyAlignment="1" applyProtection="1">
      <alignment horizontal="center"/>
      <protection/>
    </xf>
    <xf numFmtId="0" fontId="3" fillId="0" borderId="27" xfId="0" applyFont="1" applyBorder="1" applyAlignment="1" applyProtection="1">
      <alignment horizontal="center"/>
      <protection/>
    </xf>
    <xf numFmtId="0" fontId="3" fillId="0" borderId="28" xfId="0" applyFont="1" applyBorder="1" applyAlignment="1" applyProtection="1">
      <alignment horizontal="center"/>
      <protection/>
    </xf>
    <xf numFmtId="0" fontId="3" fillId="0" borderId="29" xfId="0" applyFont="1" applyBorder="1" applyAlignment="1" applyProtection="1">
      <alignment horizontal="center"/>
      <protection/>
    </xf>
    <xf numFmtId="0" fontId="3" fillId="0" borderId="30" xfId="0" applyFont="1" applyBorder="1" applyAlignment="1" applyProtection="1">
      <alignment horizontal="center" wrapText="1"/>
      <protection/>
    </xf>
    <xf numFmtId="0" fontId="3" fillId="34" borderId="31" xfId="0" applyFont="1" applyFill="1" applyBorder="1" applyAlignment="1" applyProtection="1">
      <alignment/>
      <protection/>
    </xf>
    <xf numFmtId="0" fontId="3" fillId="34" borderId="32" xfId="0" applyFont="1" applyFill="1" applyBorder="1" applyAlignment="1" applyProtection="1">
      <alignment/>
      <protection/>
    </xf>
    <xf numFmtId="0" fontId="2" fillId="0" borderId="33" xfId="0" applyFont="1" applyBorder="1" applyAlignment="1" applyProtection="1">
      <alignment horizontal="left"/>
      <protection locked="0"/>
    </xf>
    <xf numFmtId="0" fontId="3" fillId="0" borderId="34" xfId="0" applyFont="1" applyBorder="1" applyAlignment="1" applyProtection="1">
      <alignment horizontal="center"/>
      <protection/>
    </xf>
    <xf numFmtId="0" fontId="3" fillId="0" borderId="35" xfId="0" applyFont="1" applyBorder="1" applyAlignment="1" applyProtection="1">
      <alignment horizontal="center"/>
      <protection/>
    </xf>
    <xf numFmtId="43" fontId="2" fillId="0" borderId="36" xfId="44" applyNumberFormat="1" applyFont="1" applyBorder="1" applyAlignment="1" applyProtection="1">
      <alignment/>
      <protection locked="0"/>
    </xf>
    <xf numFmtId="43" fontId="2" fillId="0" borderId="20" xfId="44" applyNumberFormat="1" applyFont="1" applyFill="1" applyBorder="1" applyAlignment="1" applyProtection="1">
      <alignment/>
      <protection locked="0"/>
    </xf>
    <xf numFmtId="9" fontId="2" fillId="0" borderId="20" xfId="57" applyNumberFormat="1" applyFont="1" applyFill="1" applyBorder="1" applyAlignment="1" applyProtection="1">
      <alignment/>
      <protection locked="0"/>
    </xf>
    <xf numFmtId="9" fontId="2" fillId="0" borderId="20" xfId="57" applyNumberFormat="1" applyFont="1" applyBorder="1" applyAlignment="1" applyProtection="1">
      <alignment/>
      <protection locked="0"/>
    </xf>
    <xf numFmtId="43" fontId="2" fillId="0" borderId="20" xfId="57" applyNumberFormat="1" applyFont="1" applyBorder="1" applyAlignment="1" applyProtection="1">
      <alignment/>
      <protection locked="0"/>
    </xf>
    <xf numFmtId="43" fontId="2" fillId="0" borderId="20" xfId="44" applyNumberFormat="1" applyFont="1" applyBorder="1" applyAlignment="1" applyProtection="1">
      <alignment/>
      <protection locked="0"/>
    </xf>
    <xf numFmtId="174" fontId="2" fillId="0" borderId="20" xfId="57" applyNumberFormat="1" applyFont="1" applyBorder="1" applyAlignment="1" applyProtection="1">
      <alignment/>
      <protection locked="0"/>
    </xf>
    <xf numFmtId="43" fontId="2" fillId="0" borderId="20" xfId="0" applyNumberFormat="1" applyFont="1" applyBorder="1" applyAlignment="1" applyProtection="1">
      <alignment/>
      <protection locked="0"/>
    </xf>
    <xf numFmtId="43" fontId="7" fillId="0" borderId="37" xfId="0" applyNumberFormat="1" applyFont="1" applyBorder="1" applyAlignment="1" applyProtection="1">
      <alignment horizontal="center"/>
      <protection locked="0"/>
    </xf>
    <xf numFmtId="43" fontId="7" fillId="0" borderId="38" xfId="0" applyNumberFormat="1" applyFont="1" applyBorder="1" applyAlignment="1" applyProtection="1">
      <alignment horizontal="center"/>
      <protection locked="0"/>
    </xf>
    <xf numFmtId="43" fontId="7" fillId="0" borderId="39" xfId="0" applyNumberFormat="1" applyFont="1" applyBorder="1" applyAlignment="1" applyProtection="1">
      <alignment horizontal="center"/>
      <protection locked="0"/>
    </xf>
    <xf numFmtId="43" fontId="7" fillId="0" borderId="38" xfId="0" applyNumberFormat="1" applyFont="1" applyBorder="1" applyAlignment="1" applyProtection="1">
      <alignment horizontal="center" vertical="center" wrapText="1"/>
      <protection locked="0"/>
    </xf>
    <xf numFmtId="43" fontId="16" fillId="0" borderId="0" xfId="0" applyNumberFormat="1" applyFont="1" applyBorder="1" applyAlignment="1">
      <alignment horizontal="center"/>
    </xf>
    <xf numFmtId="43" fontId="16" fillId="0" borderId="0" xfId="0" applyNumberFormat="1" applyFont="1" applyBorder="1" applyAlignment="1">
      <alignment/>
    </xf>
    <xf numFmtId="0" fontId="16" fillId="0" borderId="0" xfId="0" applyFont="1" applyBorder="1" applyAlignment="1">
      <alignment horizontal="center" wrapText="1"/>
    </xf>
    <xf numFmtId="2" fontId="2" fillId="0" borderId="36" xfId="0" applyNumberFormat="1" applyFont="1" applyBorder="1" applyAlignment="1">
      <alignment/>
    </xf>
    <xf numFmtId="2" fontId="2" fillId="0" borderId="20" xfId="0" applyNumberFormat="1" applyFont="1" applyBorder="1" applyAlignment="1">
      <alignment/>
    </xf>
    <xf numFmtId="0" fontId="2" fillId="35" borderId="20" xfId="0" applyFont="1" applyFill="1" applyBorder="1" applyAlignment="1">
      <alignment/>
    </xf>
    <xf numFmtId="2" fontId="2" fillId="0" borderId="23" xfId="0" applyNumberFormat="1" applyFont="1" applyBorder="1" applyAlignment="1">
      <alignment/>
    </xf>
    <xf numFmtId="0" fontId="2" fillId="35" borderId="20" xfId="0" applyFont="1" applyFill="1" applyBorder="1" applyAlignment="1">
      <alignment horizontal="center"/>
    </xf>
    <xf numFmtId="0" fontId="2" fillId="0" borderId="25" xfId="0" applyFont="1" applyFill="1" applyBorder="1" applyAlignment="1" applyProtection="1">
      <alignment horizontal="center"/>
      <protection/>
    </xf>
    <xf numFmtId="0" fontId="2" fillId="0" borderId="20" xfId="0" applyFont="1" applyBorder="1" applyAlignment="1" applyProtection="1">
      <alignment/>
      <protection locked="0"/>
    </xf>
    <xf numFmtId="43" fontId="2" fillId="0" borderId="23" xfId="0" applyNumberFormat="1" applyFont="1" applyBorder="1" applyAlignment="1" applyProtection="1">
      <alignment horizontal="center"/>
      <protection locked="0"/>
    </xf>
    <xf numFmtId="166" fontId="2" fillId="0" borderId="40" xfId="0" applyNumberFormat="1" applyFont="1" applyBorder="1" applyAlignment="1" applyProtection="1">
      <alignment horizontal="center"/>
      <protection locked="0"/>
    </xf>
    <xf numFmtId="2" fontId="2" fillId="0" borderId="31" xfId="0" applyNumberFormat="1" applyFont="1" applyBorder="1" applyAlignment="1" applyProtection="1">
      <alignment horizontal="center" vertical="center"/>
      <protection/>
    </xf>
    <xf numFmtId="43" fontId="2" fillId="0" borderId="31" xfId="0" applyNumberFormat="1" applyFont="1" applyBorder="1" applyAlignment="1" applyProtection="1">
      <alignment horizontal="right" vertical="center"/>
      <protection/>
    </xf>
    <xf numFmtId="44" fontId="2" fillId="0" borderId="31" xfId="0" applyNumberFormat="1" applyFont="1" applyBorder="1" applyAlignment="1" applyProtection="1">
      <alignment horizontal="center" vertical="center"/>
      <protection/>
    </xf>
    <xf numFmtId="44" fontId="2" fillId="0" borderId="41" xfId="0" applyNumberFormat="1" applyFont="1" applyBorder="1" applyAlignment="1" applyProtection="1">
      <alignment horizontal="center" vertical="center"/>
      <protection/>
    </xf>
    <xf numFmtId="2" fontId="2" fillId="0" borderId="32" xfId="0" applyNumberFormat="1" applyFont="1" applyBorder="1" applyAlignment="1" applyProtection="1">
      <alignment horizontal="center" vertical="center"/>
      <protection/>
    </xf>
    <xf numFmtId="43" fontId="2" fillId="0" borderId="32" xfId="0" applyNumberFormat="1" applyFont="1" applyBorder="1" applyAlignment="1" applyProtection="1">
      <alignment horizontal="right" vertical="center"/>
      <protection/>
    </xf>
    <xf numFmtId="44" fontId="2" fillId="0" borderId="32" xfId="0" applyNumberFormat="1" applyFont="1" applyBorder="1" applyAlignment="1" applyProtection="1">
      <alignment horizontal="center" vertical="center"/>
      <protection/>
    </xf>
    <xf numFmtId="44" fontId="2" fillId="0" borderId="42" xfId="0" applyNumberFormat="1" applyFont="1" applyBorder="1" applyAlignment="1" applyProtection="1">
      <alignment horizontal="center" vertical="center"/>
      <protection/>
    </xf>
    <xf numFmtId="43" fontId="10" fillId="0" borderId="43" xfId="0" applyNumberFormat="1" applyFont="1" applyBorder="1" applyAlignment="1">
      <alignment horizontal="center"/>
    </xf>
    <xf numFmtId="43" fontId="10" fillId="0" borderId="44" xfId="0" applyNumberFormat="1" applyFont="1" applyBorder="1" applyAlignment="1">
      <alignment horizontal="center"/>
    </xf>
    <xf numFmtId="43" fontId="10" fillId="0" borderId="45" xfId="0" applyNumberFormat="1" applyFont="1" applyBorder="1" applyAlignment="1">
      <alignment horizontal="center"/>
    </xf>
    <xf numFmtId="43" fontId="10" fillId="0" borderId="21" xfId="0" applyNumberFormat="1" applyFont="1" applyBorder="1" applyAlignment="1">
      <alignment horizontal="center"/>
    </xf>
    <xf numFmtId="43" fontId="10" fillId="0" borderId="11" xfId="0" applyNumberFormat="1" applyFont="1" applyBorder="1" applyAlignment="1">
      <alignment horizontal="center"/>
    </xf>
    <xf numFmtId="43" fontId="10" fillId="0" borderId="21" xfId="0" applyNumberFormat="1" applyFont="1" applyBorder="1" applyAlignment="1">
      <alignment horizontal="center"/>
    </xf>
    <xf numFmtId="43" fontId="10" fillId="0" borderId="46" xfId="0" applyNumberFormat="1" applyFont="1" applyBorder="1" applyAlignment="1">
      <alignment horizontal="center"/>
    </xf>
    <xf numFmtId="43" fontId="10" fillId="0" borderId="44" xfId="0" applyNumberFormat="1" applyFont="1" applyBorder="1" applyAlignment="1">
      <alignment horizontal="center"/>
    </xf>
    <xf numFmtId="0" fontId="2" fillId="0" borderId="12" xfId="0" applyFont="1" applyBorder="1" applyAlignment="1" applyProtection="1">
      <alignment horizontal="left"/>
      <protection locked="0"/>
    </xf>
    <xf numFmtId="43" fontId="2" fillId="0" borderId="47" xfId="0" applyNumberFormat="1" applyFont="1" applyBorder="1" applyAlignment="1" applyProtection="1">
      <alignment/>
      <protection locked="0"/>
    </xf>
    <xf numFmtId="43" fontId="3" fillId="0" borderId="48" xfId="0" applyNumberFormat="1" applyFont="1" applyBorder="1" applyAlignment="1" applyProtection="1">
      <alignment/>
      <protection locked="0"/>
    </xf>
    <xf numFmtId="43" fontId="2" fillId="0" borderId="43" xfId="0" applyNumberFormat="1" applyFont="1" applyBorder="1" applyAlignment="1">
      <alignment horizontal="right"/>
    </xf>
    <xf numFmtId="43" fontId="2" fillId="0" borderId="49" xfId="0" applyNumberFormat="1" applyFont="1" applyBorder="1" applyAlignment="1">
      <alignment horizontal="right"/>
    </xf>
    <xf numFmtId="0" fontId="7" fillId="0" borderId="14" xfId="0" applyFont="1" applyBorder="1" applyAlignment="1">
      <alignment horizontal="center"/>
    </xf>
    <xf numFmtId="0" fontId="0" fillId="0" borderId="50" xfId="0" applyBorder="1" applyAlignment="1">
      <alignment horizontal="center"/>
    </xf>
    <xf numFmtId="0" fontId="0" fillId="0" borderId="51" xfId="0" applyBorder="1" applyAlignment="1">
      <alignment horizontal="center"/>
    </xf>
    <xf numFmtId="43" fontId="2" fillId="0" borderId="43" xfId="0" applyNumberFormat="1" applyFont="1" applyBorder="1" applyAlignment="1" applyProtection="1">
      <alignment/>
      <protection locked="0"/>
    </xf>
    <xf numFmtId="43" fontId="2" fillId="0" borderId="49" xfId="0" applyNumberFormat="1" applyFont="1" applyBorder="1" applyAlignment="1" applyProtection="1">
      <alignment/>
      <protection locked="0"/>
    </xf>
    <xf numFmtId="0" fontId="3" fillId="0" borderId="46" xfId="0" applyFont="1" applyBorder="1" applyAlignment="1">
      <alignment horizontal="left"/>
    </xf>
    <xf numFmtId="0" fontId="3" fillId="0" borderId="52" xfId="0" applyFont="1" applyBorder="1" applyAlignment="1">
      <alignment horizontal="left"/>
    </xf>
    <xf numFmtId="0" fontId="3" fillId="0" borderId="53" xfId="0" applyFont="1" applyBorder="1" applyAlignment="1">
      <alignment horizontal="left"/>
    </xf>
    <xf numFmtId="0" fontId="4" fillId="0" borderId="0" xfId="0" applyFont="1" applyBorder="1" applyAlignment="1">
      <alignment horizontal="center" vertical="center"/>
    </xf>
    <xf numFmtId="0" fontId="4" fillId="0" borderId="54" xfId="0" applyFont="1" applyBorder="1" applyAlignment="1">
      <alignment horizontal="center" vertical="center"/>
    </xf>
    <xf numFmtId="0" fontId="0" fillId="0" borderId="10" xfId="0" applyFont="1" applyBorder="1" applyAlignment="1">
      <alignment horizontal="center"/>
    </xf>
    <xf numFmtId="0" fontId="6" fillId="0" borderId="12" xfId="0" applyFont="1" applyBorder="1" applyAlignment="1" applyProtection="1">
      <alignment horizontal="center"/>
      <protection locked="0"/>
    </xf>
    <xf numFmtId="0" fontId="6" fillId="0" borderId="55" xfId="0" applyFont="1" applyBorder="1" applyAlignment="1" applyProtection="1">
      <alignment horizontal="center"/>
      <protection locked="0"/>
    </xf>
    <xf numFmtId="0" fontId="0" fillId="0" borderId="11" xfId="0" applyFont="1" applyBorder="1" applyAlignment="1">
      <alignment horizontal="center"/>
    </xf>
    <xf numFmtId="0" fontId="0" fillId="0" borderId="55" xfId="0" applyFont="1" applyBorder="1" applyAlignment="1">
      <alignment horizontal="center"/>
    </xf>
    <xf numFmtId="0" fontId="4" fillId="0" borderId="0" xfId="0" applyFont="1" applyBorder="1" applyAlignment="1">
      <alignment horizontal="left" vertical="center" wrapText="1"/>
    </xf>
    <xf numFmtId="0" fontId="6" fillId="0" borderId="12" xfId="0" applyFont="1" applyBorder="1" applyAlignment="1">
      <alignment horizontal="center"/>
    </xf>
    <xf numFmtId="0" fontId="3" fillId="0" borderId="56" xfId="0" applyFont="1" applyBorder="1" applyAlignment="1">
      <alignment horizontal="center"/>
    </xf>
    <xf numFmtId="0" fontId="7" fillId="0" borderId="50" xfId="0" applyFont="1" applyBorder="1" applyAlignment="1">
      <alignment horizontal="center"/>
    </xf>
    <xf numFmtId="0" fontId="7" fillId="0" borderId="51" xfId="0" applyFont="1" applyBorder="1" applyAlignment="1">
      <alignment horizontal="center"/>
    </xf>
    <xf numFmtId="0" fontId="7" fillId="0" borderId="57" xfId="0" applyFont="1" applyBorder="1" applyAlignment="1">
      <alignment horizontal="center"/>
    </xf>
    <xf numFmtId="0" fontId="6" fillId="0" borderId="0" xfId="0" applyFont="1" applyAlignment="1">
      <alignment horizontal="justify" vertical="top" wrapText="1" shrinkToFit="1"/>
    </xf>
    <xf numFmtId="0" fontId="0" fillId="0" borderId="0" xfId="0" applyAlignment="1">
      <alignment/>
    </xf>
    <xf numFmtId="0" fontId="6" fillId="0" borderId="0" xfId="0" applyFont="1" applyAlignment="1">
      <alignment horizontal="justify" shrinkToFit="1"/>
    </xf>
    <xf numFmtId="0" fontId="3" fillId="0" borderId="0" xfId="0" applyFont="1" applyBorder="1" applyAlignment="1">
      <alignment horizontal="left" wrapText="1"/>
    </xf>
    <xf numFmtId="0" fontId="0" fillId="0" borderId="0" xfId="0" applyAlignment="1">
      <alignment/>
    </xf>
    <xf numFmtId="43" fontId="2" fillId="0" borderId="58" xfId="0" applyNumberFormat="1" applyFont="1" applyBorder="1" applyAlignment="1">
      <alignment horizontal="right"/>
    </xf>
    <xf numFmtId="43" fontId="2" fillId="0" borderId="59" xfId="0" applyNumberFormat="1" applyFont="1" applyBorder="1" applyAlignment="1">
      <alignment horizontal="right"/>
    </xf>
    <xf numFmtId="43" fontId="7" fillId="0" borderId="60" xfId="0" applyNumberFormat="1" applyFont="1" applyBorder="1" applyAlignment="1">
      <alignment horizontal="center"/>
    </xf>
    <xf numFmtId="43" fontId="8" fillId="0" borderId="58" xfId="0" applyNumberFormat="1" applyFont="1" applyBorder="1" applyAlignment="1">
      <alignment/>
    </xf>
    <xf numFmtId="43" fontId="2" fillId="0" borderId="44" xfId="0" applyNumberFormat="1" applyFont="1" applyBorder="1" applyAlignment="1">
      <alignment/>
    </xf>
    <xf numFmtId="43" fontId="2" fillId="0" borderId="58" xfId="0" applyNumberFormat="1" applyFont="1" applyBorder="1" applyAlignment="1">
      <alignment/>
    </xf>
    <xf numFmtId="43" fontId="2" fillId="0" borderId="59" xfId="0" applyNumberFormat="1" applyFont="1" applyBorder="1" applyAlignment="1">
      <alignment/>
    </xf>
    <xf numFmtId="0" fontId="9" fillId="0" borderId="61" xfId="0" applyFont="1" applyBorder="1" applyAlignment="1">
      <alignment horizontal="center"/>
    </xf>
    <xf numFmtId="0" fontId="7" fillId="0" borderId="61" xfId="0" applyFont="1" applyBorder="1" applyAlignment="1" applyProtection="1">
      <alignment horizontal="right"/>
      <protection locked="0"/>
    </xf>
    <xf numFmtId="0" fontId="3" fillId="0" borderId="61" xfId="0" applyFont="1" applyBorder="1" applyAlignment="1" applyProtection="1">
      <alignment horizontal="right"/>
      <protection locked="0"/>
    </xf>
    <xf numFmtId="43" fontId="2" fillId="0" borderId="43" xfId="0" applyNumberFormat="1" applyFont="1" applyBorder="1" applyAlignment="1" applyProtection="1">
      <alignment horizontal="right"/>
      <protection locked="0"/>
    </xf>
    <xf numFmtId="43" fontId="2" fillId="0" borderId="49" xfId="0" applyNumberFormat="1" applyFont="1" applyBorder="1" applyAlignment="1" applyProtection="1">
      <alignment horizontal="right"/>
      <protection locked="0"/>
    </xf>
    <xf numFmtId="0" fontId="3" fillId="0" borderId="46" xfId="0" applyFont="1" applyBorder="1" applyAlignment="1">
      <alignment horizontal="left" vertical="top"/>
    </xf>
    <xf numFmtId="0" fontId="3" fillId="0" borderId="52" xfId="0" applyFont="1" applyBorder="1" applyAlignment="1">
      <alignment horizontal="left" vertical="top"/>
    </xf>
    <xf numFmtId="0" fontId="3" fillId="0" borderId="53" xfId="0" applyFont="1" applyBorder="1" applyAlignment="1">
      <alignment horizontal="left" vertical="top"/>
    </xf>
    <xf numFmtId="0" fontId="2" fillId="0" borderId="11" xfId="0" applyFont="1" applyFill="1" applyBorder="1" applyAlignment="1" applyProtection="1">
      <alignment horizontal="center"/>
      <protection locked="0"/>
    </xf>
    <xf numFmtId="0" fontId="2" fillId="0" borderId="12" xfId="0" applyFont="1" applyFill="1" applyBorder="1" applyAlignment="1" applyProtection="1">
      <alignment horizontal="center"/>
      <protection locked="0"/>
    </xf>
    <xf numFmtId="0" fontId="2" fillId="0" borderId="55" xfId="0" applyFont="1" applyFill="1" applyBorder="1" applyAlignment="1" applyProtection="1">
      <alignment horizontal="center"/>
      <protection locked="0"/>
    </xf>
    <xf numFmtId="172" fontId="2" fillId="0" borderId="11" xfId="0" applyNumberFormat="1" applyFont="1" applyFill="1" applyBorder="1" applyAlignment="1" applyProtection="1">
      <alignment horizontal="center"/>
      <protection locked="0"/>
    </xf>
    <xf numFmtId="172" fontId="2" fillId="0" borderId="12" xfId="0" applyNumberFormat="1" applyFont="1" applyFill="1" applyBorder="1" applyAlignment="1" applyProtection="1">
      <alignment horizontal="center"/>
      <protection locked="0"/>
    </xf>
    <xf numFmtId="172" fontId="2" fillId="0" borderId="55" xfId="0" applyNumberFormat="1" applyFont="1" applyFill="1" applyBorder="1" applyAlignment="1" applyProtection="1">
      <alignment horizontal="center"/>
      <protection locked="0"/>
    </xf>
    <xf numFmtId="173" fontId="2" fillId="0" borderId="11" xfId="0" applyNumberFormat="1" applyFont="1" applyFill="1" applyBorder="1" applyAlignment="1" applyProtection="1">
      <alignment horizontal="center"/>
      <protection locked="0"/>
    </xf>
    <xf numFmtId="173" fontId="2" fillId="0" borderId="12" xfId="0" applyNumberFormat="1" applyFont="1" applyFill="1" applyBorder="1" applyAlignment="1" applyProtection="1">
      <alignment horizontal="center"/>
      <protection locked="0"/>
    </xf>
    <xf numFmtId="173" fontId="2" fillId="0" borderId="55" xfId="0" applyNumberFormat="1" applyFont="1" applyFill="1" applyBorder="1" applyAlignment="1" applyProtection="1">
      <alignment horizontal="center"/>
      <protection locked="0"/>
    </xf>
    <xf numFmtId="0" fontId="2" fillId="0" borderId="0" xfId="0" applyFont="1" applyAlignment="1">
      <alignment horizontal="center"/>
    </xf>
    <xf numFmtId="0" fontId="3" fillId="0" borderId="46" xfId="0" applyFont="1" applyBorder="1" applyAlignment="1">
      <alignment horizontal="center"/>
    </xf>
    <xf numFmtId="0" fontId="3" fillId="0" borderId="53" xfId="0" applyFont="1" applyBorder="1" applyAlignment="1">
      <alignment horizontal="center"/>
    </xf>
    <xf numFmtId="0" fontId="2" fillId="0" borderId="46" xfId="0" applyFont="1" applyBorder="1" applyAlignment="1" applyProtection="1">
      <alignment horizontal="center" vertical="center"/>
      <protection locked="0"/>
    </xf>
    <xf numFmtId="0" fontId="2" fillId="0" borderId="52" xfId="0" applyFont="1" applyBorder="1" applyAlignment="1" applyProtection="1">
      <alignment horizontal="center" vertical="center"/>
      <protection locked="0"/>
    </xf>
    <xf numFmtId="0" fontId="2" fillId="0" borderId="53"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55" xfId="0" applyFont="1" applyBorder="1" applyAlignment="1" applyProtection="1">
      <alignment horizontal="center" vertical="center"/>
      <protection locked="0"/>
    </xf>
    <xf numFmtId="0" fontId="2" fillId="0" borderId="11" xfId="0" applyFont="1" applyBorder="1" applyAlignment="1" applyProtection="1">
      <alignment horizontal="center"/>
      <protection locked="0"/>
    </xf>
    <xf numFmtId="0" fontId="2" fillId="0" borderId="12" xfId="0" applyFont="1" applyBorder="1" applyAlignment="1" applyProtection="1">
      <alignment horizontal="center"/>
      <protection locked="0"/>
    </xf>
    <xf numFmtId="0" fontId="2" fillId="0" borderId="55" xfId="0" applyFont="1" applyBorder="1" applyAlignment="1" applyProtection="1">
      <alignment horizontal="center"/>
      <protection locked="0"/>
    </xf>
    <xf numFmtId="0" fontId="0" fillId="0" borderId="53" xfId="0" applyBorder="1" applyAlignment="1">
      <alignment horizontal="center"/>
    </xf>
    <xf numFmtId="0" fontId="2" fillId="0" borderId="46" xfId="0" applyFont="1" applyBorder="1" applyAlignment="1">
      <alignment horizontal="center" vertical="center"/>
    </xf>
    <xf numFmtId="0" fontId="2" fillId="0" borderId="52" xfId="0" applyFont="1" applyBorder="1" applyAlignment="1">
      <alignment horizontal="center" vertical="center"/>
    </xf>
    <xf numFmtId="0" fontId="2" fillId="0" borderId="53"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55" xfId="0" applyFont="1" applyBorder="1" applyAlignment="1">
      <alignment horizontal="center" vertical="center"/>
    </xf>
    <xf numFmtId="0" fontId="7" fillId="0" borderId="0" xfId="0" applyFont="1" applyAlignment="1">
      <alignment horizontal="left" wrapText="1"/>
    </xf>
    <xf numFmtId="0" fontId="0" fillId="0" borderId="0" xfId="0" applyAlignment="1">
      <alignment wrapText="1"/>
    </xf>
    <xf numFmtId="0" fontId="13" fillId="0" borderId="52" xfId="0" applyFont="1" applyBorder="1" applyAlignment="1">
      <alignment horizontal="center" vertical="center" wrapText="1"/>
    </xf>
    <xf numFmtId="0" fontId="14" fillId="0" borderId="0" xfId="0" applyFont="1" applyAlignment="1">
      <alignment horizontal="center" vertical="center" wrapText="1"/>
    </xf>
    <xf numFmtId="165" fontId="4" fillId="0" borderId="46" xfId="0" applyNumberFormat="1" applyFont="1" applyBorder="1" applyAlignment="1">
      <alignment horizontal="center" vertical="center" wrapText="1"/>
    </xf>
    <xf numFmtId="165" fontId="4" fillId="0" borderId="52" xfId="0" applyNumberFormat="1" applyFont="1" applyBorder="1" applyAlignment="1">
      <alignment horizontal="center" vertical="center" wrapText="1"/>
    </xf>
    <xf numFmtId="165" fontId="4" fillId="0" borderId="53" xfId="0" applyNumberFormat="1" applyFont="1" applyBorder="1" applyAlignment="1">
      <alignment horizontal="center" vertical="center" wrapText="1"/>
    </xf>
    <xf numFmtId="0" fontId="3" fillId="0" borderId="10" xfId="0" applyFont="1" applyBorder="1" applyAlignment="1">
      <alignment horizontal="center"/>
    </xf>
    <xf numFmtId="0" fontId="3" fillId="0" borderId="54" xfId="0" applyFont="1" applyBorder="1" applyAlignment="1">
      <alignment horizontal="center"/>
    </xf>
    <xf numFmtId="175" fontId="2" fillId="0" borderId="10" xfId="0" applyNumberFormat="1" applyFont="1" applyBorder="1" applyAlignment="1" applyProtection="1">
      <alignment horizontal="center"/>
      <protection locked="0"/>
    </xf>
    <xf numFmtId="175" fontId="2" fillId="0" borderId="54" xfId="0" applyNumberFormat="1" applyFont="1" applyBorder="1" applyAlignment="1" applyProtection="1">
      <alignment horizontal="center"/>
      <protection locked="0"/>
    </xf>
    <xf numFmtId="0" fontId="0" fillId="0" borderId="62" xfId="0" applyFont="1" applyBorder="1" applyAlignment="1">
      <alignment horizontal="center"/>
    </xf>
    <xf numFmtId="0" fontId="5" fillId="0" borderId="10" xfId="0" applyFont="1" applyFill="1" applyBorder="1" applyAlignment="1">
      <alignment horizontal="center" wrapText="1"/>
    </xf>
    <xf numFmtId="0" fontId="5" fillId="0" borderId="54" xfId="0" applyFont="1" applyFill="1" applyBorder="1" applyAlignment="1">
      <alignment horizontal="center" wrapText="1"/>
    </xf>
    <xf numFmtId="0" fontId="0" fillId="0" borderId="10" xfId="0" applyFill="1" applyBorder="1" applyAlignment="1">
      <alignment horizontal="center" wrapText="1"/>
    </xf>
    <xf numFmtId="0" fontId="0" fillId="0" borderId="54" xfId="0" applyFill="1" applyBorder="1" applyAlignment="1">
      <alignment horizontal="center" wrapText="1"/>
    </xf>
    <xf numFmtId="0" fontId="0" fillId="0" borderId="11" xfId="0" applyFill="1" applyBorder="1" applyAlignment="1">
      <alignment horizontal="center" wrapText="1"/>
    </xf>
    <xf numFmtId="0" fontId="0" fillId="0" borderId="55" xfId="0" applyFill="1" applyBorder="1" applyAlignment="1">
      <alignment horizontal="center" wrapText="1"/>
    </xf>
    <xf numFmtId="43" fontId="2" fillId="0" borderId="20" xfId="0" applyNumberFormat="1" applyFont="1" applyBorder="1" applyAlignment="1" applyProtection="1">
      <alignment horizontal="center" vertical="center"/>
      <protection/>
    </xf>
    <xf numFmtId="2" fontId="2" fillId="0" borderId="63" xfId="0" applyNumberFormat="1" applyFont="1" applyBorder="1" applyAlignment="1" applyProtection="1">
      <alignment horizontal="center" vertical="center"/>
      <protection locked="0"/>
    </xf>
    <xf numFmtId="2" fontId="2" fillId="0" borderId="23" xfId="0" applyNumberFormat="1" applyFont="1" applyBorder="1" applyAlignment="1" applyProtection="1">
      <alignment horizontal="center" vertical="center"/>
      <protection locked="0"/>
    </xf>
    <xf numFmtId="0" fontId="6" fillId="0" borderId="0" xfId="0" applyFont="1" applyBorder="1" applyAlignment="1">
      <alignment horizontal="right"/>
    </xf>
    <xf numFmtId="0" fontId="3" fillId="0" borderId="16" xfId="0" applyFont="1" applyBorder="1" applyAlignment="1" applyProtection="1">
      <alignment horizontal="center" vertical="center" wrapText="1"/>
      <protection/>
    </xf>
    <xf numFmtId="0" fontId="3" fillId="0" borderId="62" xfId="0" applyFont="1" applyBorder="1" applyAlignment="1" applyProtection="1">
      <alignment horizontal="center" vertical="center" wrapText="1"/>
      <protection/>
    </xf>
    <xf numFmtId="0" fontId="3" fillId="0" borderId="64" xfId="0" applyFont="1" applyBorder="1" applyAlignment="1" applyProtection="1">
      <alignment horizontal="center" vertical="center" wrapText="1"/>
      <protection/>
    </xf>
    <xf numFmtId="175" fontId="2" fillId="0" borderId="63" xfId="0" applyNumberFormat="1" applyFont="1" applyBorder="1" applyAlignment="1" applyProtection="1">
      <alignment horizontal="center" vertical="center"/>
      <protection locked="0"/>
    </xf>
    <xf numFmtId="175" fontId="2" fillId="0" borderId="23" xfId="0" applyNumberFormat="1" applyFont="1" applyBorder="1" applyAlignment="1" applyProtection="1">
      <alignment horizontal="center" vertical="center"/>
      <protection locked="0"/>
    </xf>
    <xf numFmtId="175" fontId="2" fillId="0" borderId="65" xfId="0" applyNumberFormat="1" applyFont="1" applyBorder="1" applyAlignment="1" applyProtection="1">
      <alignment horizontal="center" vertical="center"/>
      <protection locked="0"/>
    </xf>
    <xf numFmtId="175" fontId="2" fillId="0" borderId="66" xfId="0" applyNumberFormat="1" applyFont="1" applyBorder="1" applyAlignment="1" applyProtection="1">
      <alignment horizontal="center" vertical="center"/>
      <protection locked="0"/>
    </xf>
    <xf numFmtId="49" fontId="2" fillId="0" borderId="63" xfId="0" applyNumberFormat="1" applyFont="1" applyBorder="1" applyAlignment="1" applyProtection="1">
      <alignment horizontal="center" vertical="center"/>
      <protection locked="0"/>
    </xf>
    <xf numFmtId="49" fontId="2" fillId="0" borderId="23" xfId="0" applyNumberFormat="1" applyFont="1" applyBorder="1" applyAlignment="1" applyProtection="1">
      <alignment horizontal="center" vertical="center"/>
      <protection locked="0"/>
    </xf>
    <xf numFmtId="0" fontId="3" fillId="0" borderId="0" xfId="0" applyFont="1" applyAlignment="1" applyProtection="1">
      <alignment horizontal="center"/>
      <protection/>
    </xf>
    <xf numFmtId="0" fontId="9" fillId="0" borderId="0" xfId="0" applyFont="1" applyAlignment="1" applyProtection="1">
      <alignment horizontal="center"/>
      <protection/>
    </xf>
    <xf numFmtId="0" fontId="9" fillId="0" borderId="0" xfId="0" applyFont="1" applyAlignment="1" applyProtection="1">
      <alignment horizontal="left"/>
      <protection/>
    </xf>
    <xf numFmtId="0" fontId="2" fillId="0" borderId="0" xfId="0" applyFont="1" applyAlignment="1" applyProtection="1">
      <alignment horizontal="left"/>
      <protection/>
    </xf>
    <xf numFmtId="0" fontId="2" fillId="33" borderId="25" xfId="0" applyFont="1" applyFill="1" applyBorder="1" applyAlignment="1" applyProtection="1">
      <alignment horizontal="center"/>
      <protection/>
    </xf>
    <xf numFmtId="0" fontId="9" fillId="0" borderId="0" xfId="0" applyFont="1" applyBorder="1" applyAlignment="1" applyProtection="1">
      <alignment horizontal="left"/>
      <protection/>
    </xf>
    <xf numFmtId="0" fontId="2" fillId="0" borderId="0" xfId="0" applyFont="1" applyBorder="1" applyAlignment="1" applyProtection="1">
      <alignment horizontal="left"/>
      <protection/>
    </xf>
    <xf numFmtId="0" fontId="3" fillId="0" borderId="67" xfId="0" applyFont="1" applyBorder="1" applyAlignment="1" applyProtection="1">
      <alignment horizontal="center" vertical="center" wrapText="1"/>
      <protection/>
    </xf>
    <xf numFmtId="0" fontId="3" fillId="0" borderId="68" xfId="0" applyFont="1" applyBorder="1" applyAlignment="1" applyProtection="1">
      <alignment horizontal="center" vertical="center" wrapText="1"/>
      <protection/>
    </xf>
    <xf numFmtId="0" fontId="3" fillId="0" borderId="69" xfId="0" applyFont="1" applyBorder="1" applyAlignment="1" applyProtection="1">
      <alignment horizontal="center" vertical="center" wrapText="1"/>
      <protection/>
    </xf>
    <xf numFmtId="0" fontId="3" fillId="0" borderId="70" xfId="0" applyFont="1" applyBorder="1" applyAlignment="1" applyProtection="1">
      <alignment horizontal="center" vertical="center" wrapText="1"/>
      <protection/>
    </xf>
    <xf numFmtId="0" fontId="3" fillId="0" borderId="71" xfId="0" applyFont="1" applyBorder="1" applyAlignment="1" applyProtection="1">
      <alignment horizontal="center" vertical="center" wrapText="1"/>
      <protection/>
    </xf>
    <xf numFmtId="0" fontId="9" fillId="0" borderId="72" xfId="0" applyFont="1" applyBorder="1" applyAlignment="1" applyProtection="1">
      <alignment horizontal="center"/>
      <protection/>
    </xf>
    <xf numFmtId="43" fontId="15" fillId="0" borderId="0" xfId="0" applyNumberFormat="1" applyFont="1" applyBorder="1" applyAlignment="1">
      <alignment horizontal="center" vertical="center"/>
    </xf>
    <xf numFmtId="43" fontId="2" fillId="0" borderId="73" xfId="0" applyNumberFormat="1" applyFont="1" applyBorder="1" applyAlignment="1" applyProtection="1">
      <alignment horizontal="center" vertical="center"/>
      <protection/>
    </xf>
    <xf numFmtId="43" fontId="2" fillId="0" borderId="31" xfId="0" applyNumberFormat="1" applyFont="1" applyBorder="1" applyAlignment="1" applyProtection="1">
      <alignment horizontal="right" vertical="center"/>
      <protection/>
    </xf>
    <xf numFmtId="43" fontId="2" fillId="0" borderId="74" xfId="0" applyNumberFormat="1" applyFont="1" applyBorder="1" applyAlignment="1" applyProtection="1">
      <alignment horizontal="right" vertical="center"/>
      <protection/>
    </xf>
    <xf numFmtId="175" fontId="2" fillId="0" borderId="31" xfId="0" applyNumberFormat="1" applyFont="1" applyBorder="1" applyAlignment="1" applyProtection="1">
      <alignment horizontal="center" vertical="center"/>
      <protection locked="0"/>
    </xf>
    <xf numFmtId="175" fontId="2" fillId="0" borderId="41" xfId="0" applyNumberFormat="1" applyFont="1" applyBorder="1" applyAlignment="1" applyProtection="1">
      <alignment horizontal="center" vertical="center"/>
      <protection locked="0"/>
    </xf>
    <xf numFmtId="49" fontId="2" fillId="0" borderId="31" xfId="0" applyNumberFormat="1" applyFont="1" applyBorder="1" applyAlignment="1" applyProtection="1">
      <alignment horizontal="center" vertical="center"/>
      <protection locked="0"/>
    </xf>
    <xf numFmtId="2" fontId="2" fillId="0" borderId="31" xfId="0" applyNumberFormat="1" applyFont="1" applyBorder="1" applyAlignment="1" applyProtection="1">
      <alignment horizontal="center" vertical="center"/>
      <protection locked="0"/>
    </xf>
    <xf numFmtId="43" fontId="2" fillId="0" borderId="31" xfId="0" applyNumberFormat="1" applyFont="1" applyBorder="1" applyAlignment="1" applyProtection="1">
      <alignment horizontal="center" vertical="center"/>
      <protection/>
    </xf>
    <xf numFmtId="43" fontId="2" fillId="0" borderId="62" xfId="0" applyNumberFormat="1" applyFont="1" applyBorder="1" applyAlignment="1" applyProtection="1">
      <alignment horizontal="center" vertical="center"/>
      <protection/>
    </xf>
    <xf numFmtId="43" fontId="2" fillId="0" borderId="75" xfId="0" applyNumberFormat="1" applyFont="1" applyBorder="1" applyAlignment="1" applyProtection="1">
      <alignment horizontal="center" vertical="center"/>
      <protection/>
    </xf>
    <xf numFmtId="0" fontId="6" fillId="0" borderId="18" xfId="0" applyFont="1" applyBorder="1" applyAlignment="1">
      <alignment horizontal="right"/>
    </xf>
    <xf numFmtId="0" fontId="3" fillId="0" borderId="76" xfId="0" applyFont="1" applyBorder="1" applyAlignment="1" applyProtection="1">
      <alignment horizontal="center" vertical="center"/>
      <protection/>
    </xf>
    <xf numFmtId="0" fontId="3" fillId="0" borderId="77" xfId="0" applyFont="1" applyBorder="1" applyAlignment="1" applyProtection="1">
      <alignment horizontal="center" vertical="center"/>
      <protection/>
    </xf>
    <xf numFmtId="2" fontId="2" fillId="0" borderId="31" xfId="0" applyNumberFormat="1" applyFont="1" applyBorder="1" applyAlignment="1" applyProtection="1">
      <alignment horizontal="center" vertical="center"/>
      <protection/>
    </xf>
    <xf numFmtId="2" fontId="2" fillId="0" borderId="74" xfId="0" applyNumberFormat="1" applyFont="1" applyBorder="1" applyAlignment="1" applyProtection="1">
      <alignment horizontal="center" vertical="center"/>
      <protection/>
    </xf>
    <xf numFmtId="44" fontId="2" fillId="0" borderId="31" xfId="0" applyNumberFormat="1" applyFont="1" applyBorder="1" applyAlignment="1" applyProtection="1">
      <alignment horizontal="center" vertical="center"/>
      <protection/>
    </xf>
    <xf numFmtId="44" fontId="2" fillId="0" borderId="74" xfId="0" applyNumberFormat="1" applyFont="1" applyBorder="1" applyAlignment="1" applyProtection="1">
      <alignment horizontal="center" vertical="center"/>
      <protection/>
    </xf>
    <xf numFmtId="44" fontId="2" fillId="0" borderId="41" xfId="0" applyNumberFormat="1" applyFont="1" applyBorder="1" applyAlignment="1" applyProtection="1">
      <alignment horizontal="center" vertical="center"/>
      <protection/>
    </xf>
    <xf numFmtId="44" fontId="2" fillId="0" borderId="78" xfId="0" applyNumberFormat="1" applyFont="1" applyBorder="1" applyAlignment="1" applyProtection="1">
      <alignment horizontal="center" vertical="center"/>
      <protection/>
    </xf>
    <xf numFmtId="49" fontId="2" fillId="0" borderId="64" xfId="0" applyNumberFormat="1" applyFont="1" applyBorder="1" applyAlignment="1" applyProtection="1">
      <alignment horizontal="center" vertical="center"/>
      <protection locked="0"/>
    </xf>
    <xf numFmtId="2" fontId="2" fillId="0" borderId="64" xfId="0" applyNumberFormat="1" applyFont="1" applyBorder="1" applyAlignment="1" applyProtection="1">
      <alignment horizontal="center" vertical="center"/>
      <protection locked="0"/>
    </xf>
    <xf numFmtId="175" fontId="2" fillId="0" borderId="64" xfId="0" applyNumberFormat="1" applyFont="1" applyBorder="1" applyAlignment="1" applyProtection="1">
      <alignment horizontal="center" vertical="center"/>
      <protection locked="0"/>
    </xf>
    <xf numFmtId="175" fontId="2" fillId="0" borderId="79" xfId="0" applyNumberFormat="1" applyFont="1" applyBorder="1" applyAlignment="1" applyProtection="1">
      <alignment horizontal="center" vertical="center"/>
      <protection locked="0"/>
    </xf>
    <xf numFmtId="43" fontId="16" fillId="0" borderId="0" xfId="0" applyNumberFormat="1" applyFont="1" applyBorder="1" applyAlignment="1">
      <alignment horizontal="center" vertical="center"/>
    </xf>
    <xf numFmtId="0" fontId="16" fillId="0" borderId="0" xfId="0" applyFont="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123825</xdr:colOff>
      <xdr:row>10</xdr:row>
      <xdr:rowOff>66675</xdr:rowOff>
    </xdr:from>
    <xdr:to>
      <xdr:col>6</xdr:col>
      <xdr:colOff>200025</xdr:colOff>
      <xdr:row>10</xdr:row>
      <xdr:rowOff>142875</xdr:rowOff>
    </xdr:to>
    <xdr:sp>
      <xdr:nvSpPr>
        <xdr:cNvPr id="1" name="Rectangle 1"/>
        <xdr:cNvSpPr>
          <a:spLocks/>
        </xdr:cNvSpPr>
      </xdr:nvSpPr>
      <xdr:spPr>
        <a:xfrm>
          <a:off x="3990975" y="1800225"/>
          <a:ext cx="76200" cy="76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6</xdr:col>
      <xdr:colOff>123825</xdr:colOff>
      <xdr:row>11</xdr:row>
      <xdr:rowOff>66675</xdr:rowOff>
    </xdr:from>
    <xdr:to>
      <xdr:col>6</xdr:col>
      <xdr:colOff>200025</xdr:colOff>
      <xdr:row>11</xdr:row>
      <xdr:rowOff>142875</xdr:rowOff>
    </xdr:to>
    <xdr:sp>
      <xdr:nvSpPr>
        <xdr:cNvPr id="2" name="Rectangle 2"/>
        <xdr:cNvSpPr>
          <a:spLocks/>
        </xdr:cNvSpPr>
      </xdr:nvSpPr>
      <xdr:spPr>
        <a:xfrm>
          <a:off x="3990975" y="2000250"/>
          <a:ext cx="76200" cy="76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6</xdr:col>
      <xdr:colOff>123825</xdr:colOff>
      <xdr:row>12</xdr:row>
      <xdr:rowOff>66675</xdr:rowOff>
    </xdr:from>
    <xdr:to>
      <xdr:col>6</xdr:col>
      <xdr:colOff>200025</xdr:colOff>
      <xdr:row>12</xdr:row>
      <xdr:rowOff>142875</xdr:rowOff>
    </xdr:to>
    <xdr:sp>
      <xdr:nvSpPr>
        <xdr:cNvPr id="3" name="Rectangle 3"/>
        <xdr:cNvSpPr>
          <a:spLocks/>
        </xdr:cNvSpPr>
      </xdr:nvSpPr>
      <xdr:spPr>
        <a:xfrm>
          <a:off x="3990975" y="2200275"/>
          <a:ext cx="76200" cy="76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6</xdr:col>
      <xdr:colOff>123825</xdr:colOff>
      <xdr:row>13</xdr:row>
      <xdr:rowOff>66675</xdr:rowOff>
    </xdr:from>
    <xdr:to>
      <xdr:col>6</xdr:col>
      <xdr:colOff>200025</xdr:colOff>
      <xdr:row>13</xdr:row>
      <xdr:rowOff>142875</xdr:rowOff>
    </xdr:to>
    <xdr:sp>
      <xdr:nvSpPr>
        <xdr:cNvPr id="4" name="Rectangle 4"/>
        <xdr:cNvSpPr>
          <a:spLocks/>
        </xdr:cNvSpPr>
      </xdr:nvSpPr>
      <xdr:spPr>
        <a:xfrm>
          <a:off x="3990975" y="2400300"/>
          <a:ext cx="76200" cy="76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3</xdr:col>
      <xdr:colOff>171450</xdr:colOff>
      <xdr:row>10</xdr:row>
      <xdr:rowOff>66675</xdr:rowOff>
    </xdr:from>
    <xdr:to>
      <xdr:col>3</xdr:col>
      <xdr:colOff>247650</xdr:colOff>
      <xdr:row>10</xdr:row>
      <xdr:rowOff>142875</xdr:rowOff>
    </xdr:to>
    <xdr:sp>
      <xdr:nvSpPr>
        <xdr:cNvPr id="5" name="Rectangle 5"/>
        <xdr:cNvSpPr>
          <a:spLocks/>
        </xdr:cNvSpPr>
      </xdr:nvSpPr>
      <xdr:spPr>
        <a:xfrm>
          <a:off x="2581275" y="1800225"/>
          <a:ext cx="76200" cy="76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3</xdr:col>
      <xdr:colOff>171450</xdr:colOff>
      <xdr:row>11</xdr:row>
      <xdr:rowOff>66675</xdr:rowOff>
    </xdr:from>
    <xdr:to>
      <xdr:col>3</xdr:col>
      <xdr:colOff>247650</xdr:colOff>
      <xdr:row>11</xdr:row>
      <xdr:rowOff>142875</xdr:rowOff>
    </xdr:to>
    <xdr:sp>
      <xdr:nvSpPr>
        <xdr:cNvPr id="6" name="Rectangle 6"/>
        <xdr:cNvSpPr>
          <a:spLocks/>
        </xdr:cNvSpPr>
      </xdr:nvSpPr>
      <xdr:spPr>
        <a:xfrm>
          <a:off x="2581275" y="2000250"/>
          <a:ext cx="76200" cy="76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3</xdr:col>
      <xdr:colOff>171450</xdr:colOff>
      <xdr:row>12</xdr:row>
      <xdr:rowOff>66675</xdr:rowOff>
    </xdr:from>
    <xdr:to>
      <xdr:col>3</xdr:col>
      <xdr:colOff>247650</xdr:colOff>
      <xdr:row>12</xdr:row>
      <xdr:rowOff>142875</xdr:rowOff>
    </xdr:to>
    <xdr:sp>
      <xdr:nvSpPr>
        <xdr:cNvPr id="7" name="Rectangle 7"/>
        <xdr:cNvSpPr>
          <a:spLocks/>
        </xdr:cNvSpPr>
      </xdr:nvSpPr>
      <xdr:spPr>
        <a:xfrm>
          <a:off x="2581275" y="2200275"/>
          <a:ext cx="76200" cy="76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M61"/>
  <sheetViews>
    <sheetView tabSelected="1" zoomScalePageLayoutView="0" workbookViewId="0" topLeftCell="A1">
      <selection activeCell="R7" sqref="R7"/>
    </sheetView>
  </sheetViews>
  <sheetFormatPr defaultColWidth="9.140625" defaultRowHeight="12.75"/>
  <cols>
    <col min="1" max="1" width="19.140625" style="4" customWidth="1"/>
    <col min="2" max="2" width="14.00390625" style="3" customWidth="1"/>
    <col min="3" max="3" width="3.00390625" style="3" customWidth="1"/>
    <col min="4" max="4" width="7.57421875" style="3" bestFit="1" customWidth="1"/>
    <col min="5" max="5" width="2.28125" style="3" bestFit="1" customWidth="1"/>
    <col min="6" max="6" width="12.00390625" style="3" customWidth="1"/>
    <col min="7" max="7" width="4.7109375" style="3" customWidth="1"/>
    <col min="8" max="8" width="3.28125" style="3" customWidth="1"/>
    <col min="9" max="9" width="14.8515625" style="4" customWidth="1"/>
    <col min="10" max="10" width="1.28515625" style="4" customWidth="1"/>
    <col min="11" max="11" width="2.00390625" style="4" customWidth="1"/>
    <col min="12" max="12" width="27.140625" style="3" customWidth="1"/>
    <col min="13" max="13" width="4.00390625" style="3" customWidth="1"/>
    <col min="14" max="16384" width="9.140625" style="3" customWidth="1"/>
  </cols>
  <sheetData>
    <row r="1" spans="1:12" ht="12.75" customHeight="1">
      <c r="A1" s="138" t="s">
        <v>55</v>
      </c>
      <c r="B1" s="139"/>
      <c r="C1" s="139"/>
      <c r="D1" s="139"/>
      <c r="E1" s="139"/>
      <c r="F1" s="140"/>
      <c r="G1" s="105" t="s">
        <v>56</v>
      </c>
      <c r="H1" s="106"/>
      <c r="I1" s="106"/>
      <c r="J1" s="106"/>
      <c r="K1" s="106"/>
      <c r="L1" s="107"/>
    </row>
    <row r="2" spans="1:12" s="1" customFormat="1" ht="15.75">
      <c r="A2" s="141"/>
      <c r="B2" s="142"/>
      <c r="C2" s="142"/>
      <c r="D2" s="142"/>
      <c r="E2" s="142"/>
      <c r="F2" s="143"/>
      <c r="G2" s="144"/>
      <c r="H2" s="145"/>
      <c r="I2" s="145"/>
      <c r="J2" s="145"/>
      <c r="K2" s="145"/>
      <c r="L2" s="146"/>
    </row>
    <row r="3" spans="1:12" s="1" customFormat="1" ht="12.75" customHeight="1">
      <c r="A3" s="105" t="s">
        <v>57</v>
      </c>
      <c r="B3" s="106"/>
      <c r="C3" s="106"/>
      <c r="D3" s="106"/>
      <c r="E3" s="106"/>
      <c r="F3" s="107"/>
      <c r="G3" s="105" t="s">
        <v>58</v>
      </c>
      <c r="H3" s="106"/>
      <c r="I3" s="106"/>
      <c r="J3" s="106"/>
      <c r="K3" s="106"/>
      <c r="L3" s="107"/>
    </row>
    <row r="4" spans="1:12" ht="15.75">
      <c r="A4" s="141"/>
      <c r="B4" s="142"/>
      <c r="C4" s="142"/>
      <c r="D4" s="142"/>
      <c r="E4" s="142"/>
      <c r="F4" s="143"/>
      <c r="G4" s="147"/>
      <c r="H4" s="148"/>
      <c r="I4" s="148"/>
      <c r="J4" s="148"/>
      <c r="K4" s="148"/>
      <c r="L4" s="149"/>
    </row>
    <row r="5" spans="1:12" ht="12.75" customHeight="1">
      <c r="A5" s="105" t="s">
        <v>59</v>
      </c>
      <c r="B5" s="106"/>
      <c r="C5" s="106"/>
      <c r="D5" s="106"/>
      <c r="E5" s="106"/>
      <c r="F5" s="107"/>
      <c r="G5" s="163" t="s">
        <v>60</v>
      </c>
      <c r="H5" s="164"/>
      <c r="I5" s="164"/>
      <c r="J5" s="164"/>
      <c r="K5" s="164"/>
      <c r="L5" s="165"/>
    </row>
    <row r="6" spans="1:12" ht="15.75">
      <c r="A6" s="141"/>
      <c r="B6" s="142"/>
      <c r="C6" s="142"/>
      <c r="D6" s="142"/>
      <c r="E6" s="142"/>
      <c r="F6" s="143"/>
      <c r="G6" s="166"/>
      <c r="H6" s="167"/>
      <c r="I6" s="167"/>
      <c r="J6" s="167"/>
      <c r="K6" s="167"/>
      <c r="L6" s="168"/>
    </row>
    <row r="7" spans="1:12" ht="12.75" customHeight="1">
      <c r="A7" s="105" t="s">
        <v>61</v>
      </c>
      <c r="B7" s="106"/>
      <c r="C7" s="106"/>
      <c r="D7" s="106"/>
      <c r="E7" s="106"/>
      <c r="F7" s="107"/>
      <c r="G7" s="153" t="s">
        <v>54</v>
      </c>
      <c r="H7" s="154"/>
      <c r="I7" s="154"/>
      <c r="J7" s="154"/>
      <c r="K7" s="154"/>
      <c r="L7" s="155"/>
    </row>
    <row r="8" spans="1:12" ht="15.75" customHeight="1">
      <c r="A8" s="159"/>
      <c r="B8" s="160"/>
      <c r="C8" s="160"/>
      <c r="D8" s="160"/>
      <c r="E8" s="160"/>
      <c r="F8" s="161"/>
      <c r="G8" s="156"/>
      <c r="H8" s="157"/>
      <c r="I8" s="157"/>
      <c r="J8" s="157"/>
      <c r="K8" s="157"/>
      <c r="L8" s="158"/>
    </row>
    <row r="9" spans="1:12" ht="6.75" customHeight="1">
      <c r="A9" s="150"/>
      <c r="B9" s="150"/>
      <c r="C9" s="150"/>
      <c r="D9" s="150"/>
      <c r="E9" s="150"/>
      <c r="F9" s="150"/>
      <c r="G9" s="150"/>
      <c r="H9" s="150"/>
      <c r="I9" s="150"/>
      <c r="J9" s="150"/>
      <c r="K9" s="150"/>
      <c r="L9" s="150"/>
    </row>
    <row r="10" spans="1:12" ht="15.75" customHeight="1">
      <c r="A10" s="151" t="s">
        <v>0</v>
      </c>
      <c r="B10" s="162"/>
      <c r="C10" s="180"/>
      <c r="D10" s="173" t="s">
        <v>1</v>
      </c>
      <c r="E10" s="174"/>
      <c r="F10" s="174"/>
      <c r="G10" s="174"/>
      <c r="H10" s="174"/>
      <c r="I10" s="175"/>
      <c r="J10" s="110"/>
      <c r="K10" s="151" t="s">
        <v>2</v>
      </c>
      <c r="L10" s="152"/>
    </row>
    <row r="11" spans="1:12" ht="15.75">
      <c r="A11" s="181"/>
      <c r="B11" s="182"/>
      <c r="C11" s="180"/>
      <c r="D11" s="6"/>
      <c r="E11" s="115" t="s">
        <v>3</v>
      </c>
      <c r="F11" s="115"/>
      <c r="G11" s="7"/>
      <c r="H11" s="108" t="s">
        <v>4</v>
      </c>
      <c r="I11" s="109"/>
      <c r="J11" s="110"/>
      <c r="K11" s="176" t="s">
        <v>5</v>
      </c>
      <c r="L11" s="177"/>
    </row>
    <row r="12" spans="1:12" ht="15.75">
      <c r="A12" s="183"/>
      <c r="B12" s="184"/>
      <c r="C12" s="180"/>
      <c r="D12" s="6"/>
      <c r="E12" s="115" t="s">
        <v>6</v>
      </c>
      <c r="F12" s="115"/>
      <c r="G12" s="7"/>
      <c r="H12" s="108" t="s">
        <v>7</v>
      </c>
      <c r="I12" s="109"/>
      <c r="J12" s="110"/>
      <c r="K12" s="176" t="s">
        <v>8</v>
      </c>
      <c r="L12" s="177"/>
    </row>
    <row r="13" spans="1:12" ht="15.75">
      <c r="A13" s="183"/>
      <c r="B13" s="184"/>
      <c r="C13" s="180"/>
      <c r="D13" s="6"/>
      <c r="E13" s="115" t="s">
        <v>9</v>
      </c>
      <c r="F13" s="115"/>
      <c r="G13" s="7"/>
      <c r="H13" s="108" t="s">
        <v>10</v>
      </c>
      <c r="I13" s="109"/>
      <c r="J13" s="110"/>
      <c r="K13" s="178">
        <v>42.96</v>
      </c>
      <c r="L13" s="179"/>
    </row>
    <row r="14" spans="1:12" ht="15.75">
      <c r="A14" s="185"/>
      <c r="B14" s="186"/>
      <c r="C14" s="180"/>
      <c r="D14" s="8"/>
      <c r="E14" s="116"/>
      <c r="F14" s="116"/>
      <c r="G14" s="9"/>
      <c r="H14" s="111" t="s">
        <v>11</v>
      </c>
      <c r="I14" s="112"/>
      <c r="J14" s="110"/>
      <c r="K14" s="113"/>
      <c r="L14" s="114"/>
    </row>
    <row r="15" spans="1:12" s="5" customFormat="1" ht="15.75" customHeight="1">
      <c r="A15" s="169" t="s">
        <v>75</v>
      </c>
      <c r="B15" s="170"/>
      <c r="C15" s="170"/>
      <c r="D15" s="170"/>
      <c r="E15" s="170"/>
      <c r="F15" s="170"/>
      <c r="G15" s="170"/>
      <c r="H15" s="170"/>
      <c r="I15" s="170"/>
      <c r="J15" s="170"/>
      <c r="K15" s="170"/>
      <c r="L15" s="171" t="s">
        <v>74</v>
      </c>
    </row>
    <row r="16" spans="1:12" s="5" customFormat="1" ht="15.75" customHeight="1">
      <c r="A16" s="170"/>
      <c r="B16" s="170"/>
      <c r="C16" s="170"/>
      <c r="D16" s="170"/>
      <c r="E16" s="170"/>
      <c r="F16" s="170"/>
      <c r="G16" s="170"/>
      <c r="H16" s="170"/>
      <c r="I16" s="170"/>
      <c r="J16" s="170"/>
      <c r="K16" s="170"/>
      <c r="L16" s="172"/>
    </row>
    <row r="17" spans="1:12" s="5" customFormat="1" ht="15.75" customHeight="1">
      <c r="A17" s="170"/>
      <c r="B17" s="170"/>
      <c r="C17" s="170"/>
      <c r="D17" s="170"/>
      <c r="E17" s="170"/>
      <c r="F17" s="170"/>
      <c r="G17" s="170"/>
      <c r="H17" s="170"/>
      <c r="I17" s="170"/>
      <c r="J17" s="170"/>
      <c r="K17" s="170"/>
      <c r="L17" s="172"/>
    </row>
    <row r="18" spans="1:12" s="5" customFormat="1" ht="5.25" customHeight="1" thickBot="1">
      <c r="A18" s="117"/>
      <c r="B18" s="117"/>
      <c r="C18" s="117"/>
      <c r="D18" s="117"/>
      <c r="E18" s="117"/>
      <c r="F18" s="117"/>
      <c r="G18" s="117"/>
      <c r="H18" s="117"/>
      <c r="I18" s="117"/>
      <c r="J18" s="117"/>
      <c r="K18" s="117"/>
      <c r="L18" s="117"/>
    </row>
    <row r="19" spans="1:13" s="4" customFormat="1" ht="17.25" thickBot="1" thickTop="1">
      <c r="A19" s="11" t="s">
        <v>12</v>
      </c>
      <c r="B19" s="12" t="s">
        <v>13</v>
      </c>
      <c r="C19" s="13"/>
      <c r="D19" s="13" t="s">
        <v>14</v>
      </c>
      <c r="E19" s="100" t="s">
        <v>15</v>
      </c>
      <c r="F19" s="101"/>
      <c r="G19" s="102"/>
      <c r="H19" s="100" t="s">
        <v>16</v>
      </c>
      <c r="I19" s="118"/>
      <c r="J19" s="119"/>
      <c r="K19" s="100" t="s">
        <v>17</v>
      </c>
      <c r="L19" s="120"/>
      <c r="M19" s="2"/>
    </row>
    <row r="20" spans="1:13" ht="16.5" thickTop="1">
      <c r="A20" s="63" t="s">
        <v>18</v>
      </c>
      <c r="B20" s="70">
        <f>'Employee Detail pg 2'!G45</f>
        <v>0</v>
      </c>
      <c r="C20" s="29" t="s">
        <v>19</v>
      </c>
      <c r="D20" s="55">
        <v>10.39</v>
      </c>
      <c r="E20" s="30"/>
      <c r="F20" s="98">
        <f>B20*D20</f>
        <v>0</v>
      </c>
      <c r="G20" s="99"/>
      <c r="H20" s="31" t="s">
        <v>21</v>
      </c>
      <c r="I20" s="96"/>
      <c r="J20" s="97"/>
      <c r="K20" s="89" t="s">
        <v>20</v>
      </c>
      <c r="L20" s="32">
        <f>F20+I20</f>
        <v>0</v>
      </c>
      <c r="M20" s="2"/>
    </row>
    <row r="21" spans="1:13" ht="15.75">
      <c r="A21" s="64" t="s">
        <v>46</v>
      </c>
      <c r="B21" s="71">
        <f>'Employee Detail pg 2'!M45+'Employee Detail pg 2'!N45+'Employee Detail pg 2'!O45</f>
        <v>0</v>
      </c>
      <c r="C21" s="33" t="s">
        <v>19</v>
      </c>
      <c r="D21" s="56">
        <v>16.18</v>
      </c>
      <c r="E21" s="34"/>
      <c r="F21" s="98">
        <f>B21*D21</f>
        <v>0</v>
      </c>
      <c r="G21" s="99"/>
      <c r="H21" s="87" t="s">
        <v>21</v>
      </c>
      <c r="I21" s="103"/>
      <c r="J21" s="104"/>
      <c r="K21" s="90" t="s">
        <v>20</v>
      </c>
      <c r="L21" s="35">
        <f>F21+I21</f>
        <v>0</v>
      </c>
      <c r="M21" s="2"/>
    </row>
    <row r="22" spans="1:13" ht="15.75">
      <c r="A22" s="64" t="s">
        <v>42</v>
      </c>
      <c r="B22" s="71">
        <f>'Employee Detail pg 2'!R45</f>
        <v>0</v>
      </c>
      <c r="C22" s="33" t="s">
        <v>19</v>
      </c>
      <c r="D22" s="56">
        <v>8.9</v>
      </c>
      <c r="E22" s="34"/>
      <c r="F22" s="98">
        <f aca="true" t="shared" si="0" ref="F22:F37">B22*D22</f>
        <v>0</v>
      </c>
      <c r="G22" s="99"/>
      <c r="H22" s="87" t="s">
        <v>21</v>
      </c>
      <c r="I22" s="103"/>
      <c r="J22" s="104"/>
      <c r="K22" s="90" t="s">
        <v>20</v>
      </c>
      <c r="L22" s="35">
        <f aca="true" t="shared" si="1" ref="L22:L37">F22+I22</f>
        <v>0</v>
      </c>
      <c r="M22" s="2"/>
    </row>
    <row r="23" spans="1:13" ht="15.75">
      <c r="A23" s="64" t="s">
        <v>43</v>
      </c>
      <c r="B23" s="71">
        <f>'Employee Detail pg 2'!S45</f>
        <v>0</v>
      </c>
      <c r="C23" s="33" t="s">
        <v>19</v>
      </c>
      <c r="D23" s="56">
        <v>10.52</v>
      </c>
      <c r="E23" s="34"/>
      <c r="F23" s="98">
        <f t="shared" si="0"/>
        <v>0</v>
      </c>
      <c r="G23" s="99"/>
      <c r="H23" s="87" t="s">
        <v>21</v>
      </c>
      <c r="I23" s="103"/>
      <c r="J23" s="104"/>
      <c r="K23" s="90" t="s">
        <v>20</v>
      </c>
      <c r="L23" s="35">
        <f t="shared" si="1"/>
        <v>0</v>
      </c>
      <c r="M23" s="2"/>
    </row>
    <row r="24" spans="1:13" ht="15.75">
      <c r="A24" s="64" t="s">
        <v>44</v>
      </c>
      <c r="B24" s="71">
        <f>'Employee Detail pg 2'!T45</f>
        <v>0</v>
      </c>
      <c r="C24" s="33" t="s">
        <v>19</v>
      </c>
      <c r="D24" s="56">
        <v>12.14</v>
      </c>
      <c r="E24" s="34"/>
      <c r="F24" s="98">
        <f>B24*D24</f>
        <v>0</v>
      </c>
      <c r="G24" s="99"/>
      <c r="H24" s="87" t="s">
        <v>21</v>
      </c>
      <c r="I24" s="103"/>
      <c r="J24" s="104"/>
      <c r="K24" s="90" t="s">
        <v>20</v>
      </c>
      <c r="L24" s="35">
        <f t="shared" si="1"/>
        <v>0</v>
      </c>
      <c r="M24" s="2"/>
    </row>
    <row r="25" spans="1:13" ht="15.75">
      <c r="A25" s="64" t="s">
        <v>45</v>
      </c>
      <c r="B25" s="71">
        <f>'Employee Detail pg 2'!U45</f>
        <v>0</v>
      </c>
      <c r="C25" s="33" t="s">
        <v>19</v>
      </c>
      <c r="D25" s="56">
        <v>14.56</v>
      </c>
      <c r="E25" s="34"/>
      <c r="F25" s="98">
        <f t="shared" si="0"/>
        <v>0</v>
      </c>
      <c r="G25" s="99"/>
      <c r="H25" s="87" t="s">
        <v>21</v>
      </c>
      <c r="I25" s="103"/>
      <c r="J25" s="104"/>
      <c r="K25" s="90" t="s">
        <v>20</v>
      </c>
      <c r="L25" s="35">
        <f t="shared" si="1"/>
        <v>0</v>
      </c>
      <c r="M25" s="2"/>
    </row>
    <row r="26" spans="1:13" ht="15.75">
      <c r="A26" s="64" t="s">
        <v>22</v>
      </c>
      <c r="B26" s="72"/>
      <c r="C26" s="74"/>
      <c r="D26" s="72"/>
      <c r="E26" s="34"/>
      <c r="F26" s="98">
        <f>'Employee Detail pg 2'!I45</f>
        <v>0</v>
      </c>
      <c r="G26" s="99"/>
      <c r="H26" s="87" t="s">
        <v>21</v>
      </c>
      <c r="I26" s="103"/>
      <c r="J26" s="104"/>
      <c r="K26" s="90" t="s">
        <v>20</v>
      </c>
      <c r="L26" s="35">
        <f t="shared" si="1"/>
        <v>0</v>
      </c>
      <c r="M26" s="2"/>
    </row>
    <row r="27" spans="1:13" ht="15.75">
      <c r="A27" s="64" t="s">
        <v>73</v>
      </c>
      <c r="B27" s="71">
        <f>'Employee Detail pg 2'!H45</f>
        <v>0</v>
      </c>
      <c r="C27" s="36" t="s">
        <v>19</v>
      </c>
      <c r="D27" s="58">
        <v>0.02</v>
      </c>
      <c r="E27" s="34"/>
      <c r="F27" s="98">
        <f t="shared" si="0"/>
        <v>0</v>
      </c>
      <c r="G27" s="99"/>
      <c r="H27" s="87" t="s">
        <v>21</v>
      </c>
      <c r="I27" s="103"/>
      <c r="J27" s="104"/>
      <c r="K27" s="90" t="s">
        <v>20</v>
      </c>
      <c r="L27" s="35">
        <f t="shared" si="1"/>
        <v>0</v>
      </c>
      <c r="M27" s="2"/>
    </row>
    <row r="28" spans="1:13" ht="15.75">
      <c r="A28" s="64" t="s">
        <v>23</v>
      </c>
      <c r="B28" s="71">
        <f>'Employee Detail pg 2'!F45</f>
        <v>0</v>
      </c>
      <c r="C28" s="36" t="s">
        <v>19</v>
      </c>
      <c r="D28" s="59">
        <v>0.15</v>
      </c>
      <c r="E28" s="34"/>
      <c r="F28" s="98">
        <f t="shared" si="0"/>
        <v>0</v>
      </c>
      <c r="G28" s="99"/>
      <c r="H28" s="87" t="s">
        <v>21</v>
      </c>
      <c r="I28" s="103"/>
      <c r="J28" s="104"/>
      <c r="K28" s="90" t="s">
        <v>20</v>
      </c>
      <c r="L28" s="35">
        <f t="shared" si="1"/>
        <v>0</v>
      </c>
      <c r="M28" s="2"/>
    </row>
    <row r="29" spans="1:13" ht="15.75">
      <c r="A29" s="64" t="s">
        <v>24</v>
      </c>
      <c r="B29" s="71">
        <f>'Employee Detail pg 2'!F45</f>
        <v>0</v>
      </c>
      <c r="C29" s="36" t="s">
        <v>19</v>
      </c>
      <c r="D29" s="59">
        <v>0.01</v>
      </c>
      <c r="E29" s="37"/>
      <c r="F29" s="98">
        <f t="shared" si="0"/>
        <v>0</v>
      </c>
      <c r="G29" s="99"/>
      <c r="H29" s="87" t="s">
        <v>21</v>
      </c>
      <c r="I29" s="103"/>
      <c r="J29" s="104"/>
      <c r="K29" s="90" t="s">
        <v>20</v>
      </c>
      <c r="L29" s="35">
        <f t="shared" si="1"/>
        <v>0</v>
      </c>
      <c r="M29" s="2"/>
    </row>
    <row r="30" spans="1:13" ht="15.75">
      <c r="A30" s="64" t="s">
        <v>25</v>
      </c>
      <c r="B30" s="71">
        <f>'Employee Detail pg 2'!F45</f>
        <v>0</v>
      </c>
      <c r="C30" s="36" t="s">
        <v>19</v>
      </c>
      <c r="D30" s="59">
        <v>0.03</v>
      </c>
      <c r="E30" s="34"/>
      <c r="F30" s="98">
        <f t="shared" si="0"/>
        <v>0</v>
      </c>
      <c r="G30" s="99"/>
      <c r="H30" s="87" t="s">
        <v>21</v>
      </c>
      <c r="I30" s="103"/>
      <c r="J30" s="104"/>
      <c r="K30" s="90" t="s">
        <v>20</v>
      </c>
      <c r="L30" s="35">
        <f t="shared" si="1"/>
        <v>0</v>
      </c>
      <c r="M30" s="2"/>
    </row>
    <row r="31" spans="1:13" ht="15.75">
      <c r="A31" s="64" t="s">
        <v>49</v>
      </c>
      <c r="B31" s="71">
        <f>'Employee Detail pg 2'!F45</f>
        <v>0</v>
      </c>
      <c r="C31" s="36" t="s">
        <v>19</v>
      </c>
      <c r="D31" s="60">
        <v>0.04</v>
      </c>
      <c r="E31" s="34"/>
      <c r="F31" s="98">
        <f t="shared" si="0"/>
        <v>0</v>
      </c>
      <c r="G31" s="99"/>
      <c r="H31" s="87" t="s">
        <v>21</v>
      </c>
      <c r="I31" s="103"/>
      <c r="J31" s="104"/>
      <c r="K31" s="90" t="s">
        <v>20</v>
      </c>
      <c r="L31" s="35">
        <f t="shared" si="1"/>
        <v>0</v>
      </c>
      <c r="M31" s="2"/>
    </row>
    <row r="32" spans="1:13" ht="15.75">
      <c r="A32" s="65" t="s">
        <v>26</v>
      </c>
      <c r="B32" s="73">
        <f>'Employee Detail pg 2'!H45</f>
        <v>0</v>
      </c>
      <c r="C32" s="38" t="s">
        <v>19</v>
      </c>
      <c r="D32" s="57">
        <v>0.03</v>
      </c>
      <c r="E32" s="34"/>
      <c r="F32" s="98">
        <f t="shared" si="0"/>
        <v>0</v>
      </c>
      <c r="G32" s="99"/>
      <c r="H32" s="87" t="s">
        <v>21</v>
      </c>
      <c r="I32" s="103"/>
      <c r="J32" s="104"/>
      <c r="K32" s="91" t="s">
        <v>20</v>
      </c>
      <c r="L32" s="35">
        <f t="shared" si="1"/>
        <v>0</v>
      </c>
      <c r="M32" s="14"/>
    </row>
    <row r="33" spans="1:13" ht="15.75">
      <c r="A33" s="64" t="s">
        <v>72</v>
      </c>
      <c r="B33" s="71">
        <f>'Employee Detail pg 2'!H45</f>
        <v>0</v>
      </c>
      <c r="C33" s="38" t="s">
        <v>19</v>
      </c>
      <c r="D33" s="61">
        <v>0.005</v>
      </c>
      <c r="E33" s="34"/>
      <c r="F33" s="98">
        <f t="shared" si="0"/>
        <v>0</v>
      </c>
      <c r="G33" s="99"/>
      <c r="H33" s="87" t="s">
        <v>21</v>
      </c>
      <c r="I33" s="103"/>
      <c r="J33" s="104"/>
      <c r="K33" s="92" t="s">
        <v>20</v>
      </c>
      <c r="L33" s="35">
        <f t="shared" si="1"/>
        <v>0</v>
      </c>
      <c r="M33" s="14"/>
    </row>
    <row r="34" spans="1:13" ht="28.5" customHeight="1">
      <c r="A34" s="66" t="s">
        <v>48</v>
      </c>
      <c r="B34" s="71">
        <f>'Employee Detail pg 2'!H45</f>
        <v>0</v>
      </c>
      <c r="C34" s="38" t="s">
        <v>19</v>
      </c>
      <c r="D34" s="61">
        <v>0.005</v>
      </c>
      <c r="E34" s="37"/>
      <c r="F34" s="98">
        <f t="shared" si="0"/>
        <v>0</v>
      </c>
      <c r="G34" s="99"/>
      <c r="H34" s="87" t="s">
        <v>21</v>
      </c>
      <c r="I34" s="103"/>
      <c r="J34" s="104"/>
      <c r="K34" s="92" t="s">
        <v>20</v>
      </c>
      <c r="L34" s="35">
        <f t="shared" si="1"/>
        <v>0</v>
      </c>
      <c r="M34" s="14"/>
    </row>
    <row r="35" spans="1:13" ht="15.75">
      <c r="A35" s="64" t="s">
        <v>27</v>
      </c>
      <c r="B35" s="76"/>
      <c r="C35" s="77"/>
      <c r="D35" s="59"/>
      <c r="E35" s="37"/>
      <c r="F35" s="136"/>
      <c r="G35" s="137"/>
      <c r="H35" s="87" t="s">
        <v>21</v>
      </c>
      <c r="I35" s="103"/>
      <c r="J35" s="104"/>
      <c r="K35" s="92" t="s">
        <v>20</v>
      </c>
      <c r="L35" s="35">
        <f t="shared" si="1"/>
        <v>0</v>
      </c>
      <c r="M35" s="14"/>
    </row>
    <row r="36" spans="1:13" ht="15.75">
      <c r="A36" s="64" t="s">
        <v>28</v>
      </c>
      <c r="B36" s="71">
        <f>'Employee Detail pg 2'!H45</f>
        <v>0</v>
      </c>
      <c r="C36" s="38" t="s">
        <v>19</v>
      </c>
      <c r="D36" s="58">
        <v>0.05</v>
      </c>
      <c r="E36" s="37"/>
      <c r="F36" s="98">
        <f t="shared" si="0"/>
        <v>0</v>
      </c>
      <c r="G36" s="99"/>
      <c r="H36" s="87" t="s">
        <v>21</v>
      </c>
      <c r="I36" s="103"/>
      <c r="J36" s="104"/>
      <c r="K36" s="92" t="s">
        <v>20</v>
      </c>
      <c r="L36" s="35">
        <f t="shared" si="1"/>
        <v>0</v>
      </c>
      <c r="M36" s="14"/>
    </row>
    <row r="37" spans="1:13" ht="16.5" thickBot="1">
      <c r="A37" s="64"/>
      <c r="B37" s="62"/>
      <c r="C37" s="38" t="s">
        <v>19</v>
      </c>
      <c r="D37" s="62"/>
      <c r="E37" s="37"/>
      <c r="F37" s="98">
        <f t="shared" si="0"/>
        <v>0</v>
      </c>
      <c r="G37" s="99"/>
      <c r="H37" s="87" t="s">
        <v>21</v>
      </c>
      <c r="I37" s="103"/>
      <c r="J37" s="104"/>
      <c r="K37" s="93" t="s">
        <v>20</v>
      </c>
      <c r="L37" s="35">
        <f t="shared" si="1"/>
        <v>0</v>
      </c>
      <c r="M37" s="14"/>
    </row>
    <row r="38" spans="1:13" ht="16.5" thickBot="1">
      <c r="A38" s="128" t="s">
        <v>29</v>
      </c>
      <c r="B38" s="129"/>
      <c r="C38" s="129"/>
      <c r="D38" s="129"/>
      <c r="E38" s="130">
        <f>SUM(F20:G37)</f>
        <v>0</v>
      </c>
      <c r="F38" s="131"/>
      <c r="G38" s="132"/>
      <c r="H38" s="88" t="s">
        <v>21</v>
      </c>
      <c r="I38" s="126">
        <f>SUM(I20:J37)</f>
        <v>0</v>
      </c>
      <c r="J38" s="127"/>
      <c r="K38" s="94" t="s">
        <v>20</v>
      </c>
      <c r="L38" s="39">
        <f>SUM(L20:L37)</f>
        <v>0</v>
      </c>
      <c r="M38" s="14"/>
    </row>
    <row r="39" spans="1:13" ht="16.5" thickTop="1">
      <c r="A39" s="133" t="s">
        <v>30</v>
      </c>
      <c r="B39" s="133"/>
      <c r="C39" s="133"/>
      <c r="D39" s="133"/>
      <c r="E39" s="133"/>
      <c r="F39" s="133"/>
      <c r="G39" s="133"/>
      <c r="H39" s="134" t="s">
        <v>52</v>
      </c>
      <c r="I39" s="135"/>
      <c r="J39" s="135"/>
      <c r="K39" s="135"/>
      <c r="L39" s="135"/>
      <c r="M39" s="14"/>
    </row>
    <row r="40" spans="1:12" s="15" customFormat="1" ht="4.5" customHeight="1">
      <c r="A40" s="124" t="s">
        <v>86</v>
      </c>
      <c r="B40" s="125"/>
      <c r="C40" s="125"/>
      <c r="D40" s="125"/>
      <c r="E40" s="125"/>
      <c r="F40" s="125"/>
      <c r="G40" s="125"/>
      <c r="H40" s="125"/>
      <c r="I40" s="125"/>
      <c r="J40" s="125"/>
      <c r="K40" s="125"/>
      <c r="L40" s="125"/>
    </row>
    <row r="41" spans="1:12" s="15" customFormat="1" ht="7.5" customHeight="1">
      <c r="A41" s="125"/>
      <c r="B41" s="125"/>
      <c r="C41" s="125"/>
      <c r="D41" s="125"/>
      <c r="E41" s="125"/>
      <c r="F41" s="125"/>
      <c r="G41" s="125"/>
      <c r="H41" s="125"/>
      <c r="I41" s="125"/>
      <c r="J41" s="125"/>
      <c r="K41" s="125"/>
      <c r="L41" s="125"/>
    </row>
    <row r="42" spans="1:12" s="15" customFormat="1" ht="12" customHeight="1">
      <c r="A42" s="125"/>
      <c r="B42" s="125"/>
      <c r="C42" s="125"/>
      <c r="D42" s="125"/>
      <c r="E42" s="125"/>
      <c r="F42" s="125"/>
      <c r="G42" s="125"/>
      <c r="H42" s="125"/>
      <c r="I42" s="125"/>
      <c r="J42" s="125"/>
      <c r="K42" s="125"/>
      <c r="L42" s="125"/>
    </row>
    <row r="43" spans="1:12" s="15" customFormat="1" ht="15.75" customHeight="1">
      <c r="A43" s="125"/>
      <c r="B43" s="125"/>
      <c r="C43" s="125"/>
      <c r="D43" s="125"/>
      <c r="E43" s="125"/>
      <c r="F43" s="125"/>
      <c r="G43" s="125"/>
      <c r="H43" s="125"/>
      <c r="I43" s="125"/>
      <c r="J43" s="125"/>
      <c r="K43" s="125"/>
      <c r="L43" s="125"/>
    </row>
    <row r="44" spans="1:13" s="17" customFormat="1" ht="2.25" customHeight="1">
      <c r="A44" s="123" t="s">
        <v>53</v>
      </c>
      <c r="B44" s="123"/>
      <c r="C44" s="123"/>
      <c r="D44" s="123"/>
      <c r="E44" s="123"/>
      <c r="F44" s="123"/>
      <c r="G44" s="123"/>
      <c r="H44" s="123"/>
      <c r="I44" s="123"/>
      <c r="J44" s="123"/>
      <c r="K44" s="123"/>
      <c r="L44" s="123"/>
      <c r="M44" s="16"/>
    </row>
    <row r="45" spans="1:13" s="17" customFormat="1" ht="12.75" customHeight="1" hidden="1">
      <c r="A45" s="123"/>
      <c r="B45" s="123"/>
      <c r="C45" s="123"/>
      <c r="D45" s="123"/>
      <c r="E45" s="123"/>
      <c r="F45" s="123"/>
      <c r="G45" s="123"/>
      <c r="H45" s="123"/>
      <c r="I45" s="123"/>
      <c r="J45" s="123"/>
      <c r="K45" s="123"/>
      <c r="L45" s="123"/>
      <c r="M45" s="16"/>
    </row>
    <row r="46" spans="1:13" s="17" customFormat="1" ht="12.75">
      <c r="A46" s="123"/>
      <c r="B46" s="123"/>
      <c r="C46" s="123"/>
      <c r="D46" s="123"/>
      <c r="E46" s="123"/>
      <c r="F46" s="123"/>
      <c r="G46" s="123"/>
      <c r="H46" s="123"/>
      <c r="I46" s="123"/>
      <c r="J46" s="123"/>
      <c r="K46" s="123"/>
      <c r="L46" s="123"/>
      <c r="M46" s="16"/>
    </row>
    <row r="47" spans="1:13" s="17" customFormat="1" ht="12.75" customHeight="1">
      <c r="A47" s="123"/>
      <c r="B47" s="123"/>
      <c r="C47" s="123"/>
      <c r="D47" s="123"/>
      <c r="E47" s="123"/>
      <c r="F47" s="123"/>
      <c r="G47" s="123"/>
      <c r="H47" s="123"/>
      <c r="I47" s="123"/>
      <c r="J47" s="123"/>
      <c r="K47" s="123"/>
      <c r="L47" s="123"/>
      <c r="M47" s="16"/>
    </row>
    <row r="48" spans="1:13" s="17" customFormat="1" ht="12.75" customHeight="1">
      <c r="A48" s="123"/>
      <c r="B48" s="123"/>
      <c r="C48" s="123"/>
      <c r="D48" s="123"/>
      <c r="E48" s="123"/>
      <c r="F48" s="123"/>
      <c r="G48" s="123"/>
      <c r="H48" s="123"/>
      <c r="I48" s="123"/>
      <c r="J48" s="123"/>
      <c r="K48" s="123"/>
      <c r="L48" s="123"/>
      <c r="M48" s="16"/>
    </row>
    <row r="49" spans="1:13" s="17" customFormat="1" ht="12.75" customHeight="1">
      <c r="A49" s="123"/>
      <c r="B49" s="123"/>
      <c r="C49" s="123"/>
      <c r="D49" s="123"/>
      <c r="E49" s="123"/>
      <c r="F49" s="123"/>
      <c r="G49" s="123"/>
      <c r="H49" s="123"/>
      <c r="I49" s="123"/>
      <c r="J49" s="123"/>
      <c r="K49" s="123"/>
      <c r="L49" s="123"/>
      <c r="M49" s="16"/>
    </row>
    <row r="50" spans="1:13" s="17" customFormat="1" ht="12.75" customHeight="1">
      <c r="A50" s="123"/>
      <c r="B50" s="123"/>
      <c r="C50" s="123"/>
      <c r="D50" s="123"/>
      <c r="E50" s="123"/>
      <c r="F50" s="123"/>
      <c r="G50" s="123"/>
      <c r="H50" s="123"/>
      <c r="I50" s="123"/>
      <c r="J50" s="123"/>
      <c r="K50" s="123"/>
      <c r="L50" s="123"/>
      <c r="M50" s="16"/>
    </row>
    <row r="51" spans="1:13" s="17" customFormat="1" ht="12.75" customHeight="1">
      <c r="A51" s="123"/>
      <c r="B51" s="123"/>
      <c r="C51" s="123"/>
      <c r="D51" s="123"/>
      <c r="E51" s="123"/>
      <c r="F51" s="123"/>
      <c r="G51" s="123"/>
      <c r="H51" s="123"/>
      <c r="I51" s="123"/>
      <c r="J51" s="123"/>
      <c r="K51" s="123"/>
      <c r="L51" s="123"/>
      <c r="M51" s="16"/>
    </row>
    <row r="52" spans="1:13" s="17" customFormat="1" ht="12.75" customHeight="1">
      <c r="A52" s="123"/>
      <c r="B52" s="123"/>
      <c r="C52" s="123"/>
      <c r="D52" s="123"/>
      <c r="E52" s="123"/>
      <c r="F52" s="123"/>
      <c r="G52" s="123"/>
      <c r="H52" s="123"/>
      <c r="I52" s="123"/>
      <c r="J52" s="123"/>
      <c r="K52" s="123"/>
      <c r="L52" s="123"/>
      <c r="M52" s="16"/>
    </row>
    <row r="53" spans="1:13" s="17" customFormat="1" ht="14.25" customHeight="1">
      <c r="A53" s="121" t="s">
        <v>47</v>
      </c>
      <c r="B53" s="122"/>
      <c r="C53" s="122"/>
      <c r="D53" s="122"/>
      <c r="E53" s="122"/>
      <c r="F53" s="122"/>
      <c r="G53" s="122"/>
      <c r="H53" s="122"/>
      <c r="I53" s="122"/>
      <c r="J53" s="122"/>
      <c r="K53" s="122"/>
      <c r="L53" s="122"/>
      <c r="M53" s="18"/>
    </row>
    <row r="54" spans="1:13" s="17" customFormat="1" ht="21.75" customHeight="1">
      <c r="A54" s="122"/>
      <c r="B54" s="122"/>
      <c r="C54" s="122"/>
      <c r="D54" s="122"/>
      <c r="E54" s="122"/>
      <c r="F54" s="122"/>
      <c r="G54" s="122"/>
      <c r="H54" s="122"/>
      <c r="I54" s="122"/>
      <c r="J54" s="122"/>
      <c r="K54" s="122"/>
      <c r="L54" s="122"/>
      <c r="M54" s="18"/>
    </row>
    <row r="55" spans="1:13" s="17" customFormat="1" ht="6" customHeight="1" hidden="1">
      <c r="A55" s="122"/>
      <c r="B55" s="122"/>
      <c r="C55" s="122"/>
      <c r="D55" s="122"/>
      <c r="E55" s="122"/>
      <c r="F55" s="122"/>
      <c r="G55" s="122"/>
      <c r="H55" s="122"/>
      <c r="I55" s="122"/>
      <c r="J55" s="122"/>
      <c r="K55" s="122"/>
      <c r="L55" s="122"/>
      <c r="M55" s="18"/>
    </row>
    <row r="56" spans="1:13" s="17" customFormat="1" ht="5.25" customHeight="1" hidden="1">
      <c r="A56" s="122"/>
      <c r="B56" s="122"/>
      <c r="C56" s="122"/>
      <c r="D56" s="122"/>
      <c r="E56" s="122"/>
      <c r="F56" s="122"/>
      <c r="G56" s="122"/>
      <c r="H56" s="122"/>
      <c r="I56" s="122"/>
      <c r="J56" s="122"/>
      <c r="K56" s="122"/>
      <c r="L56" s="122"/>
      <c r="M56" s="10"/>
    </row>
    <row r="57" spans="1:12" s="1" customFormat="1" ht="15.75" hidden="1">
      <c r="A57" s="122"/>
      <c r="B57" s="122"/>
      <c r="C57" s="122"/>
      <c r="D57" s="122"/>
      <c r="E57" s="122"/>
      <c r="F57" s="122"/>
      <c r="G57" s="122"/>
      <c r="H57" s="122"/>
      <c r="I57" s="122"/>
      <c r="J57" s="122"/>
      <c r="K57" s="122"/>
      <c r="L57" s="122"/>
    </row>
    <row r="58" spans="1:12" ht="15.75">
      <c r="A58" s="40" t="s">
        <v>70</v>
      </c>
      <c r="B58" s="95"/>
      <c r="C58" s="95"/>
      <c r="D58" s="95"/>
      <c r="E58" s="95"/>
      <c r="F58" s="95"/>
      <c r="I58" s="40" t="s">
        <v>69</v>
      </c>
      <c r="J58" s="95"/>
      <c r="K58" s="95"/>
      <c r="L58" s="95"/>
    </row>
    <row r="59" spans="1:9" ht="15.75">
      <c r="A59" s="1"/>
      <c r="I59" s="40"/>
    </row>
    <row r="60" spans="1:12" ht="15.75">
      <c r="A60" s="40" t="s">
        <v>71</v>
      </c>
      <c r="B60" s="95"/>
      <c r="C60" s="95"/>
      <c r="D60" s="95"/>
      <c r="E60" s="95"/>
      <c r="F60" s="95"/>
      <c r="I60" s="40" t="s">
        <v>68</v>
      </c>
      <c r="J60" s="95"/>
      <c r="K60" s="95"/>
      <c r="L60" s="95"/>
    </row>
    <row r="61" spans="1:12" ht="15.75">
      <c r="A61" s="19" t="s">
        <v>31</v>
      </c>
      <c r="L61" s="20" t="s">
        <v>88</v>
      </c>
    </row>
  </sheetData>
  <sheetProtection password="D81B" sheet="1" objects="1" scenarios="1"/>
  <mergeCells count="87">
    <mergeCell ref="C10:C14"/>
    <mergeCell ref="K11:L11"/>
    <mergeCell ref="A11:B14"/>
    <mergeCell ref="L15:L17"/>
    <mergeCell ref="D10:I10"/>
    <mergeCell ref="E11:F11"/>
    <mergeCell ref="K12:L12"/>
    <mergeCell ref="K13:L13"/>
    <mergeCell ref="E12:F12"/>
    <mergeCell ref="G4:L4"/>
    <mergeCell ref="A4:F4"/>
    <mergeCell ref="A9:L9"/>
    <mergeCell ref="K10:L10"/>
    <mergeCell ref="A5:F5"/>
    <mergeCell ref="G7:L8"/>
    <mergeCell ref="A8:F8"/>
    <mergeCell ref="A10:B10"/>
    <mergeCell ref="A6:F6"/>
    <mergeCell ref="G5:L6"/>
    <mergeCell ref="A1:F1"/>
    <mergeCell ref="G1:L1"/>
    <mergeCell ref="A2:F2"/>
    <mergeCell ref="A3:F3"/>
    <mergeCell ref="G3:L3"/>
    <mergeCell ref="G2:L2"/>
    <mergeCell ref="I33:J33"/>
    <mergeCell ref="F34:G34"/>
    <mergeCell ref="I37:J37"/>
    <mergeCell ref="I35:J35"/>
    <mergeCell ref="I36:J36"/>
    <mergeCell ref="F35:G35"/>
    <mergeCell ref="F36:G36"/>
    <mergeCell ref="F37:G37"/>
    <mergeCell ref="I34:J34"/>
    <mergeCell ref="F33:G33"/>
    <mergeCell ref="A40:L43"/>
    <mergeCell ref="I38:J38"/>
    <mergeCell ref="A38:D38"/>
    <mergeCell ref="E38:G38"/>
    <mergeCell ref="A39:G39"/>
    <mergeCell ref="H39:L39"/>
    <mergeCell ref="E13:F13"/>
    <mergeCell ref="E14:F14"/>
    <mergeCell ref="F24:G24"/>
    <mergeCell ref="F22:G22"/>
    <mergeCell ref="I22:J22"/>
    <mergeCell ref="A18:L18"/>
    <mergeCell ref="H19:J19"/>
    <mergeCell ref="K19:L19"/>
    <mergeCell ref="I21:J21"/>
    <mergeCell ref="A15:K17"/>
    <mergeCell ref="H11:I11"/>
    <mergeCell ref="H12:I12"/>
    <mergeCell ref="H13:I13"/>
    <mergeCell ref="J10:J14"/>
    <mergeCell ref="H14:I14"/>
    <mergeCell ref="K14:L14"/>
    <mergeCell ref="A7:F7"/>
    <mergeCell ref="F25:G25"/>
    <mergeCell ref="F31:G31"/>
    <mergeCell ref="I31:J31"/>
    <mergeCell ref="F29:G29"/>
    <mergeCell ref="F30:G30"/>
    <mergeCell ref="F26:G26"/>
    <mergeCell ref="I29:J29"/>
    <mergeCell ref="F28:G28"/>
    <mergeCell ref="F27:G27"/>
    <mergeCell ref="E19:G19"/>
    <mergeCell ref="F20:G20"/>
    <mergeCell ref="F32:G32"/>
    <mergeCell ref="I30:J30"/>
    <mergeCell ref="F23:G23"/>
    <mergeCell ref="I23:J23"/>
    <mergeCell ref="I25:J25"/>
    <mergeCell ref="I32:J32"/>
    <mergeCell ref="I26:J26"/>
    <mergeCell ref="I27:J27"/>
    <mergeCell ref="B58:F58"/>
    <mergeCell ref="B60:F60"/>
    <mergeCell ref="J58:L58"/>
    <mergeCell ref="J60:L60"/>
    <mergeCell ref="I20:J20"/>
    <mergeCell ref="F21:G21"/>
    <mergeCell ref="I28:J28"/>
    <mergeCell ref="I24:J24"/>
    <mergeCell ref="A53:L57"/>
    <mergeCell ref="A44:L52"/>
  </mergeCells>
  <printOptions horizontalCentered="1" verticalCentered="1"/>
  <pageMargins left="0.32" right="0.37" top="0.69" bottom="0" header="0.25" footer="0.33"/>
  <pageSetup fitToHeight="1" fitToWidth="1" horizontalDpi="300" verticalDpi="300" orientation="portrait" scale="90" r:id="rId2"/>
  <headerFooter alignWithMargins="0">
    <oddHeader>&amp;L&amp;"Times New Roman,Regular"&amp;8
&amp;C&amp;"Times New Roman,Bold"&amp;14IBEW LOCAL 364 &amp; NORTHERN ILLINOIS NECA
MONTHLY FRINGE BENEFIT AND CONTRIBUTION REPORT
</oddHead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U46"/>
  <sheetViews>
    <sheetView zoomScale="75" zoomScaleNormal="75" zoomScalePageLayoutView="0" workbookViewId="0" topLeftCell="A1">
      <selection activeCell="A14" sqref="A14"/>
    </sheetView>
  </sheetViews>
  <sheetFormatPr defaultColWidth="9.140625" defaultRowHeight="12.75"/>
  <cols>
    <col min="1" max="1" width="32.00390625" style="5" customWidth="1"/>
    <col min="2" max="2" width="10.7109375" style="5" customWidth="1"/>
    <col min="3" max="4" width="15.7109375" style="5" customWidth="1"/>
    <col min="5" max="5" width="16.28125" style="5" customWidth="1"/>
    <col min="6" max="7" width="15.7109375" style="5" customWidth="1"/>
    <col min="8" max="8" width="19.421875" style="5" customWidth="1"/>
    <col min="9" max="9" width="17.57421875" style="5" customWidth="1"/>
    <col min="10" max="11" width="17.7109375" style="5" customWidth="1"/>
    <col min="12" max="12" width="3.57421875" style="5" customWidth="1"/>
    <col min="13" max="16384" width="9.140625" style="5" customWidth="1"/>
  </cols>
  <sheetData>
    <row r="1" spans="1:11" ht="12.75">
      <c r="A1" s="41"/>
      <c r="B1" s="41"/>
      <c r="C1" s="41"/>
      <c r="D1" s="41"/>
      <c r="E1" s="41"/>
      <c r="F1" s="41"/>
      <c r="G1" s="41"/>
      <c r="H1" s="41"/>
      <c r="I1" s="41"/>
      <c r="J1" s="41"/>
      <c r="K1" s="41"/>
    </row>
    <row r="2" spans="1:14" ht="16.5" thickBot="1">
      <c r="A2" s="42" t="s">
        <v>64</v>
      </c>
      <c r="B2" s="204">
        <f>'Cover Sheet'!A2</f>
        <v>0</v>
      </c>
      <c r="C2" s="204"/>
      <c r="D2" s="204"/>
      <c r="E2" s="43" t="s">
        <v>65</v>
      </c>
      <c r="F2" s="44">
        <f>'Cover Sheet'!G2</f>
        <v>0</v>
      </c>
      <c r="G2" s="43" t="s">
        <v>66</v>
      </c>
      <c r="H2" s="75">
        <v>364</v>
      </c>
      <c r="J2" s="43" t="s">
        <v>67</v>
      </c>
      <c r="K2" s="75">
        <v>2</v>
      </c>
      <c r="L2" s="15"/>
      <c r="M2" s="15"/>
      <c r="N2" s="15"/>
    </row>
    <row r="3" spans="1:11" ht="12.75">
      <c r="A3" s="200"/>
      <c r="B3" s="200"/>
      <c r="C3" s="200"/>
      <c r="D3" s="200"/>
      <c r="E3" s="200"/>
      <c r="F3" s="200"/>
      <c r="G3" s="200"/>
      <c r="H3" s="200"/>
      <c r="I3" s="200"/>
      <c r="J3" s="200"/>
      <c r="K3" s="200"/>
    </row>
    <row r="4" spans="1:14" ht="15.75">
      <c r="A4" s="201" t="s">
        <v>32</v>
      </c>
      <c r="B4" s="201"/>
      <c r="C4" s="201"/>
      <c r="D4" s="201"/>
      <c r="E4" s="201"/>
      <c r="F4" s="201"/>
      <c r="G4" s="201"/>
      <c r="H4" s="201"/>
      <c r="I4" s="201"/>
      <c r="J4" s="201"/>
      <c r="K4" s="201"/>
      <c r="L4" s="22"/>
      <c r="M4" s="22"/>
      <c r="N4" s="22"/>
    </row>
    <row r="5" spans="1:14" ht="15.75">
      <c r="A5" s="202"/>
      <c r="B5" s="203"/>
      <c r="C5" s="203"/>
      <c r="D5" s="203"/>
      <c r="E5" s="203"/>
      <c r="F5" s="203"/>
      <c r="G5" s="203"/>
      <c r="H5" s="203"/>
      <c r="I5" s="203"/>
      <c r="J5" s="203"/>
      <c r="K5" s="203"/>
      <c r="L5" s="21"/>
      <c r="M5" s="21"/>
      <c r="N5" s="21"/>
    </row>
    <row r="6" spans="1:14" ht="15.75">
      <c r="A6" s="202" t="s">
        <v>84</v>
      </c>
      <c r="B6" s="125"/>
      <c r="C6" s="125"/>
      <c r="D6" s="125"/>
      <c r="E6" s="125"/>
      <c r="F6" s="125"/>
      <c r="G6" s="125"/>
      <c r="H6" s="125"/>
      <c r="I6" s="125"/>
      <c r="J6" s="125"/>
      <c r="K6" s="125"/>
      <c r="L6" s="7"/>
      <c r="M6" s="7"/>
      <c r="N6" s="7"/>
    </row>
    <row r="7" spans="1:14" ht="15.75">
      <c r="A7" s="205" t="s">
        <v>85</v>
      </c>
      <c r="B7" s="206"/>
      <c r="C7" s="206"/>
      <c r="D7" s="206"/>
      <c r="E7" s="206"/>
      <c r="F7" s="206"/>
      <c r="G7" s="206"/>
      <c r="H7" s="206"/>
      <c r="I7" s="206"/>
      <c r="J7" s="206"/>
      <c r="K7" s="206"/>
      <c r="L7" s="7"/>
      <c r="M7" s="7"/>
      <c r="N7" s="7"/>
    </row>
    <row r="8" spans="1:14" ht="15.75">
      <c r="A8" s="205"/>
      <c r="B8" s="206"/>
      <c r="C8" s="206"/>
      <c r="D8" s="206"/>
      <c r="E8" s="206"/>
      <c r="F8" s="206"/>
      <c r="G8" s="206"/>
      <c r="H8" s="206"/>
      <c r="I8" s="206"/>
      <c r="J8" s="206"/>
      <c r="K8" s="206"/>
      <c r="L8" s="7"/>
      <c r="M8" s="7"/>
      <c r="N8" s="7"/>
    </row>
    <row r="9" spans="1:14" ht="16.5" thickBot="1">
      <c r="A9" s="212"/>
      <c r="B9" s="212"/>
      <c r="C9" s="212"/>
      <c r="D9" s="212"/>
      <c r="E9" s="212"/>
      <c r="F9" s="212"/>
      <c r="G9" s="212"/>
      <c r="H9" s="212"/>
      <c r="I9" s="212"/>
      <c r="J9" s="212"/>
      <c r="K9" s="212"/>
      <c r="L9" s="7"/>
      <c r="M9" s="7"/>
      <c r="N9" s="7"/>
    </row>
    <row r="10" spans="1:14" s="21" customFormat="1" ht="14.25" thickBot="1" thickTop="1">
      <c r="A10" s="45">
        <v>1</v>
      </c>
      <c r="B10" s="46">
        <v>2</v>
      </c>
      <c r="C10" s="46">
        <v>3</v>
      </c>
      <c r="D10" s="46">
        <v>4</v>
      </c>
      <c r="E10" s="46">
        <v>5</v>
      </c>
      <c r="F10" s="46">
        <v>6</v>
      </c>
      <c r="G10" s="46">
        <v>7</v>
      </c>
      <c r="H10" s="46">
        <v>8</v>
      </c>
      <c r="I10" s="46">
        <v>9</v>
      </c>
      <c r="J10" s="47">
        <v>10</v>
      </c>
      <c r="K10" s="48">
        <v>11</v>
      </c>
      <c r="L10" s="7"/>
      <c r="M10" s="7"/>
      <c r="N10" s="7"/>
    </row>
    <row r="11" spans="1:14" s="24" customFormat="1" ht="13.5" customHeight="1" thickTop="1">
      <c r="A11" s="49" t="s">
        <v>33</v>
      </c>
      <c r="B11" s="191" t="s">
        <v>34</v>
      </c>
      <c r="C11" s="191" t="s">
        <v>62</v>
      </c>
      <c r="D11" s="191" t="s">
        <v>50</v>
      </c>
      <c r="E11" s="191" t="s">
        <v>51</v>
      </c>
      <c r="F11" s="191" t="s">
        <v>63</v>
      </c>
      <c r="G11" s="191" t="s">
        <v>35</v>
      </c>
      <c r="H11" s="191" t="s">
        <v>87</v>
      </c>
      <c r="I11" s="191" t="s">
        <v>36</v>
      </c>
      <c r="J11" s="191" t="s">
        <v>37</v>
      </c>
      <c r="K11" s="207" t="s">
        <v>38</v>
      </c>
      <c r="L11" s="23"/>
      <c r="M11" s="23"/>
      <c r="N11" s="23"/>
    </row>
    <row r="12" spans="1:14" s="24" customFormat="1" ht="12.75">
      <c r="A12" s="210" t="s">
        <v>39</v>
      </c>
      <c r="B12" s="192"/>
      <c r="C12" s="192"/>
      <c r="D12" s="192"/>
      <c r="E12" s="192"/>
      <c r="F12" s="192"/>
      <c r="G12" s="192"/>
      <c r="H12" s="192"/>
      <c r="I12" s="192"/>
      <c r="J12" s="192"/>
      <c r="K12" s="208"/>
      <c r="L12" s="23"/>
      <c r="M12" s="23"/>
      <c r="N12" s="23"/>
    </row>
    <row r="13" spans="1:21" s="26" customFormat="1" ht="17.25" customHeight="1" thickBot="1">
      <c r="A13" s="211"/>
      <c r="B13" s="193"/>
      <c r="C13" s="193"/>
      <c r="D13" s="193"/>
      <c r="E13" s="193"/>
      <c r="F13" s="193"/>
      <c r="G13" s="193"/>
      <c r="H13" s="193"/>
      <c r="I13" s="193"/>
      <c r="J13" s="193"/>
      <c r="K13" s="209"/>
      <c r="L13" s="25"/>
      <c r="M13" s="69">
        <v>1</v>
      </c>
      <c r="N13" s="69" t="s">
        <v>76</v>
      </c>
      <c r="O13" s="69" t="s">
        <v>77</v>
      </c>
      <c r="P13" s="69" t="s">
        <v>78</v>
      </c>
      <c r="Q13" s="69" t="s">
        <v>79</v>
      </c>
      <c r="R13" s="69" t="s">
        <v>80</v>
      </c>
      <c r="S13" s="69" t="s">
        <v>81</v>
      </c>
      <c r="T13" s="69" t="s">
        <v>82</v>
      </c>
      <c r="U13" s="69" t="s">
        <v>83</v>
      </c>
    </row>
    <row r="14" spans="1:21" ht="19.5" customHeight="1" thickTop="1">
      <c r="A14" s="52"/>
      <c r="B14" s="198"/>
      <c r="C14" s="188"/>
      <c r="D14" s="188"/>
      <c r="E14" s="188"/>
      <c r="F14" s="187">
        <f>C14+D14+E14</f>
        <v>0</v>
      </c>
      <c r="G14" s="187">
        <f>(D14*1.5)+(E14*2)+C14</f>
        <v>0</v>
      </c>
      <c r="H14" s="194"/>
      <c r="I14" s="194"/>
      <c r="J14" s="194"/>
      <c r="K14" s="196"/>
      <c r="L14" s="27"/>
      <c r="M14" s="213">
        <f>IF($B$14="1",$G$14,0)</f>
        <v>0</v>
      </c>
      <c r="N14" s="213">
        <f>IF($B$14="1A",$G$14,0)</f>
        <v>0</v>
      </c>
      <c r="O14" s="213">
        <f>IF($B$14="1B",$G$14,0)</f>
        <v>0</v>
      </c>
      <c r="P14" s="213">
        <f>IF($B$14="6A",$G$14,0)</f>
        <v>0</v>
      </c>
      <c r="Q14" s="213">
        <f>IF($B$14="6B",$G$14,0)</f>
        <v>0</v>
      </c>
      <c r="R14" s="213">
        <f>IF($B$14="6C",$G$14,0)</f>
        <v>0</v>
      </c>
      <c r="S14" s="213">
        <f>IF($B$14="6D",$G$14,0)</f>
        <v>0</v>
      </c>
      <c r="T14" s="213">
        <f>IF($B$14="6E",$G$14,0)</f>
        <v>0</v>
      </c>
      <c r="U14" s="213">
        <f>IF($B$14="6F",$G$14,0)</f>
        <v>0</v>
      </c>
    </row>
    <row r="15" spans="1:21" ht="19.5" customHeight="1">
      <c r="A15" s="78"/>
      <c r="B15" s="199"/>
      <c r="C15" s="189"/>
      <c r="D15" s="189"/>
      <c r="E15" s="189"/>
      <c r="F15" s="187"/>
      <c r="G15" s="187"/>
      <c r="H15" s="195"/>
      <c r="I15" s="195"/>
      <c r="J15" s="195"/>
      <c r="K15" s="197"/>
      <c r="L15" s="27"/>
      <c r="M15" s="213"/>
      <c r="N15" s="213"/>
      <c r="O15" s="213"/>
      <c r="P15" s="213"/>
      <c r="Q15" s="213"/>
      <c r="R15" s="213"/>
      <c r="S15" s="213"/>
      <c r="T15" s="213"/>
      <c r="U15" s="213"/>
    </row>
    <row r="16" spans="1:21" ht="19.5" customHeight="1">
      <c r="A16" s="52"/>
      <c r="B16" s="198"/>
      <c r="C16" s="188"/>
      <c r="D16" s="188"/>
      <c r="E16" s="188"/>
      <c r="F16" s="187">
        <f>C16+D16+E16</f>
        <v>0</v>
      </c>
      <c r="G16" s="187">
        <f>(D16*1.5)+(E16*2)+C16</f>
        <v>0</v>
      </c>
      <c r="H16" s="194"/>
      <c r="I16" s="194"/>
      <c r="J16" s="194"/>
      <c r="K16" s="196"/>
      <c r="L16" s="27"/>
      <c r="M16" s="213">
        <f>IF($B$16="1",$G$16,0)</f>
        <v>0</v>
      </c>
      <c r="N16" s="213">
        <f>IF($B$16="1A",$G$16,0)</f>
        <v>0</v>
      </c>
      <c r="O16" s="213">
        <f>IF($B$16="1B",$G$16,0)</f>
        <v>0</v>
      </c>
      <c r="P16" s="213">
        <f>IF($B$16="6A",$G$16,0)</f>
        <v>0</v>
      </c>
      <c r="Q16" s="213">
        <f>IF($B$16="6B",$G$16,0)</f>
        <v>0</v>
      </c>
      <c r="R16" s="213">
        <f>IF($B$16="6C",$G$16,0)</f>
        <v>0</v>
      </c>
      <c r="S16" s="213">
        <f>IF($B$16="6D",$G$16,0)</f>
        <v>0</v>
      </c>
      <c r="T16" s="213">
        <f>IF($B$16="6E",$G$16,0)</f>
        <v>0</v>
      </c>
      <c r="U16" s="213">
        <f>IF($B$16="6F",$G$16,0)</f>
        <v>0</v>
      </c>
    </row>
    <row r="17" spans="1:21" ht="19.5" customHeight="1">
      <c r="A17" s="78"/>
      <c r="B17" s="199"/>
      <c r="C17" s="189"/>
      <c r="D17" s="189"/>
      <c r="E17" s="189"/>
      <c r="F17" s="187"/>
      <c r="G17" s="187"/>
      <c r="H17" s="195"/>
      <c r="I17" s="195"/>
      <c r="J17" s="195"/>
      <c r="K17" s="197"/>
      <c r="L17" s="27"/>
      <c r="M17" s="213"/>
      <c r="N17" s="213"/>
      <c r="O17" s="213"/>
      <c r="P17" s="213"/>
      <c r="Q17" s="213"/>
      <c r="R17" s="213"/>
      <c r="S17" s="213"/>
      <c r="T17" s="213"/>
      <c r="U17" s="213"/>
    </row>
    <row r="18" spans="1:21" ht="19.5" customHeight="1">
      <c r="A18" s="52"/>
      <c r="B18" s="198"/>
      <c r="C18" s="188"/>
      <c r="D18" s="188"/>
      <c r="E18" s="188"/>
      <c r="F18" s="187">
        <f>C18+D18+E18</f>
        <v>0</v>
      </c>
      <c r="G18" s="187">
        <f>(D18*1.5)+(E18*2)+C18</f>
        <v>0</v>
      </c>
      <c r="H18" s="194"/>
      <c r="I18" s="194"/>
      <c r="J18" s="194"/>
      <c r="K18" s="196"/>
      <c r="L18" s="27"/>
      <c r="M18" s="213">
        <f>IF($B$18="1",$G$18,0)</f>
        <v>0</v>
      </c>
      <c r="N18" s="213">
        <f>IF($B$18="1A",$G$18,0)</f>
        <v>0</v>
      </c>
      <c r="O18" s="213">
        <f>IF($B$18="1B",$G$18,0)</f>
        <v>0</v>
      </c>
      <c r="P18" s="213">
        <f>IF($B$18="6A",$G$18,0)</f>
        <v>0</v>
      </c>
      <c r="Q18" s="213">
        <f>IF($B$18="6B",$G$18,0)</f>
        <v>0</v>
      </c>
      <c r="R18" s="213">
        <f>IF($B$18="6C",$G$18,0)</f>
        <v>0</v>
      </c>
      <c r="S18" s="213">
        <f>IF($B$18="6D",$G$18,0)</f>
        <v>0</v>
      </c>
      <c r="T18" s="213">
        <f>IF($B$18="6E",$G$18,0)</f>
        <v>0</v>
      </c>
      <c r="U18" s="213">
        <f>IF($B$18="6F",$G$18,0)</f>
        <v>0</v>
      </c>
    </row>
    <row r="19" spans="1:21" ht="19.5" customHeight="1">
      <c r="A19" s="78"/>
      <c r="B19" s="199"/>
      <c r="C19" s="189"/>
      <c r="D19" s="189"/>
      <c r="E19" s="189"/>
      <c r="F19" s="187"/>
      <c r="G19" s="187"/>
      <c r="H19" s="195"/>
      <c r="I19" s="195"/>
      <c r="J19" s="195"/>
      <c r="K19" s="197"/>
      <c r="L19" s="27"/>
      <c r="M19" s="213"/>
      <c r="N19" s="213"/>
      <c r="O19" s="213"/>
      <c r="P19" s="213"/>
      <c r="Q19" s="213"/>
      <c r="R19" s="213"/>
      <c r="S19" s="213"/>
      <c r="T19" s="213"/>
      <c r="U19" s="213"/>
    </row>
    <row r="20" spans="1:21" ht="19.5" customHeight="1">
      <c r="A20" s="52"/>
      <c r="B20" s="198"/>
      <c r="C20" s="188"/>
      <c r="D20" s="188"/>
      <c r="E20" s="188"/>
      <c r="F20" s="187">
        <f>C20+D20+E20</f>
        <v>0</v>
      </c>
      <c r="G20" s="187">
        <f>(D20*1.5)+(E20*2)+C20</f>
        <v>0</v>
      </c>
      <c r="H20" s="194"/>
      <c r="I20" s="194"/>
      <c r="J20" s="194"/>
      <c r="K20" s="196"/>
      <c r="L20" s="27"/>
      <c r="M20" s="213">
        <f>IF($B$20="1",$G$20,0)</f>
        <v>0</v>
      </c>
      <c r="N20" s="213">
        <f>IF($B$20="1A",$G$20,0)</f>
        <v>0</v>
      </c>
      <c r="O20" s="213">
        <f>IF($B$20="1B",$G$20,0)</f>
        <v>0</v>
      </c>
      <c r="P20" s="213">
        <f>IF($B$20="6A",$G$20,0)</f>
        <v>0</v>
      </c>
      <c r="Q20" s="213">
        <f>IF($B$20="6B",$G$20,0)</f>
        <v>0</v>
      </c>
      <c r="R20" s="213">
        <f>IF($B$20="6C",$G$20,0)</f>
        <v>0</v>
      </c>
      <c r="S20" s="213">
        <f>IF($B$20="6D",$G$20,0)</f>
        <v>0</v>
      </c>
      <c r="T20" s="213">
        <f>IF($B$20="6E",$G$20,0)</f>
        <v>0</v>
      </c>
      <c r="U20" s="213">
        <f>IF($B$20="6F",$G$20,0)</f>
        <v>0</v>
      </c>
    </row>
    <row r="21" spans="1:21" ht="19.5" customHeight="1">
      <c r="A21" s="78"/>
      <c r="B21" s="199"/>
      <c r="C21" s="189"/>
      <c r="D21" s="189"/>
      <c r="E21" s="189"/>
      <c r="F21" s="187"/>
      <c r="G21" s="187"/>
      <c r="H21" s="195"/>
      <c r="I21" s="195"/>
      <c r="J21" s="195"/>
      <c r="K21" s="197"/>
      <c r="L21" s="27"/>
      <c r="M21" s="213"/>
      <c r="N21" s="213"/>
      <c r="O21" s="213"/>
      <c r="P21" s="213"/>
      <c r="Q21" s="213"/>
      <c r="R21" s="213"/>
      <c r="S21" s="213"/>
      <c r="T21" s="213"/>
      <c r="U21" s="213"/>
    </row>
    <row r="22" spans="1:21" ht="19.5" customHeight="1">
      <c r="A22" s="52"/>
      <c r="B22" s="198"/>
      <c r="C22" s="188"/>
      <c r="D22" s="188"/>
      <c r="E22" s="188"/>
      <c r="F22" s="187">
        <f>C22+D22+E22</f>
        <v>0</v>
      </c>
      <c r="G22" s="187">
        <f>(D22*1.5)+(E22*2)+C22</f>
        <v>0</v>
      </c>
      <c r="H22" s="194"/>
      <c r="I22" s="194"/>
      <c r="J22" s="194"/>
      <c r="K22" s="196"/>
      <c r="L22" s="27"/>
      <c r="M22" s="213">
        <f>IF($B$22="1",$G$22,0)</f>
        <v>0</v>
      </c>
      <c r="N22" s="213">
        <f>IF($B$22="1A",$G$22,0)</f>
        <v>0</v>
      </c>
      <c r="O22" s="213">
        <f>IF($B$22="1B",$G$22,0)</f>
        <v>0</v>
      </c>
      <c r="P22" s="213">
        <f>IF($B$22="6A",$G$22,0)</f>
        <v>0</v>
      </c>
      <c r="Q22" s="213">
        <f>IF($B$22="6B",$G$22,0)</f>
        <v>0</v>
      </c>
      <c r="R22" s="213">
        <f>IF($B$22="6C",$G$22,0)</f>
        <v>0</v>
      </c>
      <c r="S22" s="213">
        <f>IF($B$22="6D",$G$22,0)</f>
        <v>0</v>
      </c>
      <c r="T22" s="213">
        <f>IF($B$22="6E",$G$22,0)</f>
        <v>0</v>
      </c>
      <c r="U22" s="213">
        <f>IF($B$22="6F",$G$22,0)</f>
        <v>0</v>
      </c>
    </row>
    <row r="23" spans="1:21" ht="19.5" customHeight="1">
      <c r="A23" s="78"/>
      <c r="B23" s="199"/>
      <c r="C23" s="189"/>
      <c r="D23" s="189"/>
      <c r="E23" s="189"/>
      <c r="F23" s="187"/>
      <c r="G23" s="187"/>
      <c r="H23" s="195"/>
      <c r="I23" s="195"/>
      <c r="J23" s="195"/>
      <c r="K23" s="197"/>
      <c r="L23" s="27"/>
      <c r="M23" s="213"/>
      <c r="N23" s="213"/>
      <c r="O23" s="213"/>
      <c r="P23" s="213"/>
      <c r="Q23" s="213"/>
      <c r="R23" s="213"/>
      <c r="S23" s="213"/>
      <c r="T23" s="213"/>
      <c r="U23" s="213"/>
    </row>
    <row r="24" spans="1:21" ht="19.5" customHeight="1">
      <c r="A24" s="52"/>
      <c r="B24" s="198"/>
      <c r="C24" s="188"/>
      <c r="D24" s="188"/>
      <c r="E24" s="188"/>
      <c r="F24" s="187">
        <f>C24+D24+E24</f>
        <v>0</v>
      </c>
      <c r="G24" s="187">
        <f>(D24*1.5)+(E24*2)+C24</f>
        <v>0</v>
      </c>
      <c r="H24" s="194"/>
      <c r="I24" s="194"/>
      <c r="J24" s="194"/>
      <c r="K24" s="196"/>
      <c r="L24" s="27"/>
      <c r="M24" s="213">
        <f>IF($B$24="1",$G$24,0)</f>
        <v>0</v>
      </c>
      <c r="N24" s="213">
        <f>IF($B$24="1A",$G$24,0)</f>
        <v>0</v>
      </c>
      <c r="O24" s="213">
        <f>IF($B$24="1B",$G$24,0)</f>
        <v>0</v>
      </c>
      <c r="P24" s="213">
        <f>IF($B$24="6A",$G$24,0)</f>
        <v>0</v>
      </c>
      <c r="Q24" s="213">
        <f>IF($B$24="6B",$G$24,0)</f>
        <v>0</v>
      </c>
      <c r="R24" s="213">
        <f>IF($B$24="6C",$G$24,0)</f>
        <v>0</v>
      </c>
      <c r="S24" s="213">
        <f>IF($B$24="6D",$G$24,0)</f>
        <v>0</v>
      </c>
      <c r="T24" s="213">
        <f>IF($B$24="6E",$G$24,0)</f>
        <v>0</v>
      </c>
      <c r="U24" s="213">
        <f>IF($B$24="6F",$G$24,0)</f>
        <v>0</v>
      </c>
    </row>
    <row r="25" spans="1:21" ht="19.5" customHeight="1">
      <c r="A25" s="78"/>
      <c r="B25" s="199"/>
      <c r="C25" s="189"/>
      <c r="D25" s="189"/>
      <c r="E25" s="189"/>
      <c r="F25" s="187"/>
      <c r="G25" s="187"/>
      <c r="H25" s="195"/>
      <c r="I25" s="195"/>
      <c r="J25" s="195"/>
      <c r="K25" s="197"/>
      <c r="L25" s="27"/>
      <c r="M25" s="213"/>
      <c r="N25" s="213"/>
      <c r="O25" s="213"/>
      <c r="P25" s="213"/>
      <c r="Q25" s="213"/>
      <c r="R25" s="213"/>
      <c r="S25" s="213"/>
      <c r="T25" s="213"/>
      <c r="U25" s="213"/>
    </row>
    <row r="26" spans="1:21" ht="19.5" customHeight="1">
      <c r="A26" s="52"/>
      <c r="B26" s="198"/>
      <c r="C26" s="188"/>
      <c r="D26" s="188"/>
      <c r="E26" s="188"/>
      <c r="F26" s="187">
        <f>C26+D26+E26</f>
        <v>0</v>
      </c>
      <c r="G26" s="187">
        <f>(D26*1.5)+(E26*2)+C26</f>
        <v>0</v>
      </c>
      <c r="H26" s="194"/>
      <c r="I26" s="194"/>
      <c r="J26" s="194"/>
      <c r="K26" s="196"/>
      <c r="L26" s="27"/>
      <c r="M26" s="213">
        <f>IF($B$26="1",$G$26,0)</f>
        <v>0</v>
      </c>
      <c r="N26" s="213">
        <f>IF($B$26="1A",$G$26,0)</f>
        <v>0</v>
      </c>
      <c r="O26" s="213">
        <f>IF($B$26="1B",$G$26,0)</f>
        <v>0</v>
      </c>
      <c r="P26" s="213">
        <f>IF($B$26="6A",$G$26,0)</f>
        <v>0</v>
      </c>
      <c r="Q26" s="213">
        <f>IF($B$26="6B",$G$26,0)</f>
        <v>0</v>
      </c>
      <c r="R26" s="213">
        <f>IF($B$26="6C",$G$26,0)</f>
        <v>0</v>
      </c>
      <c r="S26" s="213">
        <f>IF($B$26="6D",$G$26,0)</f>
        <v>0</v>
      </c>
      <c r="T26" s="213">
        <f>IF($B$26="6E",$G$26,0)</f>
        <v>0</v>
      </c>
      <c r="U26" s="213">
        <f>IF($B$26="6F",$G$26,0)</f>
        <v>0</v>
      </c>
    </row>
    <row r="27" spans="1:21" ht="19.5" customHeight="1">
      <c r="A27" s="78"/>
      <c r="B27" s="199"/>
      <c r="C27" s="189"/>
      <c r="D27" s="189"/>
      <c r="E27" s="189"/>
      <c r="F27" s="187"/>
      <c r="G27" s="187"/>
      <c r="H27" s="195"/>
      <c r="I27" s="195"/>
      <c r="J27" s="195"/>
      <c r="K27" s="197"/>
      <c r="L27" s="27"/>
      <c r="M27" s="213"/>
      <c r="N27" s="213"/>
      <c r="O27" s="213"/>
      <c r="P27" s="213"/>
      <c r="Q27" s="213"/>
      <c r="R27" s="213"/>
      <c r="S27" s="213"/>
      <c r="T27" s="213"/>
      <c r="U27" s="213"/>
    </row>
    <row r="28" spans="1:21" ht="19.5" customHeight="1">
      <c r="A28" s="52"/>
      <c r="B28" s="198"/>
      <c r="C28" s="188"/>
      <c r="D28" s="188"/>
      <c r="E28" s="188"/>
      <c r="F28" s="187">
        <f aca="true" t="shared" si="0" ref="F28:F42">C28+D28+E28</f>
        <v>0</v>
      </c>
      <c r="G28" s="187">
        <f>(D28*1.5)+(E28*2)+C28</f>
        <v>0</v>
      </c>
      <c r="H28" s="194"/>
      <c r="I28" s="194"/>
      <c r="J28" s="194"/>
      <c r="K28" s="196"/>
      <c r="L28" s="27"/>
      <c r="M28" s="213">
        <f>IF($B$28="1",$G$28,0)</f>
        <v>0</v>
      </c>
      <c r="N28" s="213">
        <f>IF($B$28="1A",$G$28,0)</f>
        <v>0</v>
      </c>
      <c r="O28" s="213">
        <f>IF($B$28="1B",$G$28,0)</f>
        <v>0</v>
      </c>
      <c r="P28" s="213">
        <f>IF($B$28="6A",$G$28,0)</f>
        <v>0</v>
      </c>
      <c r="Q28" s="213">
        <f>IF($B$28="6B",$G$28,0)</f>
        <v>0</v>
      </c>
      <c r="R28" s="213">
        <f>IF($B$28="6C",$G$28,0)</f>
        <v>0</v>
      </c>
      <c r="S28" s="213">
        <f>IF($B$28="6D",$G$28,0)</f>
        <v>0</v>
      </c>
      <c r="T28" s="213">
        <f>IF($B$28="6E",$G$28,0)</f>
        <v>0</v>
      </c>
      <c r="U28" s="213">
        <f>IF($B$28="6F",$G$28,0)</f>
        <v>0</v>
      </c>
    </row>
    <row r="29" spans="1:21" ht="19.5" customHeight="1">
      <c r="A29" s="78"/>
      <c r="B29" s="199"/>
      <c r="C29" s="189"/>
      <c r="D29" s="189"/>
      <c r="E29" s="189"/>
      <c r="F29" s="187"/>
      <c r="G29" s="187"/>
      <c r="H29" s="195"/>
      <c r="I29" s="195"/>
      <c r="J29" s="195"/>
      <c r="K29" s="197"/>
      <c r="L29" s="27"/>
      <c r="M29" s="213"/>
      <c r="N29" s="213"/>
      <c r="O29" s="213"/>
      <c r="P29" s="213"/>
      <c r="Q29" s="213"/>
      <c r="R29" s="213"/>
      <c r="S29" s="213"/>
      <c r="T29" s="213"/>
      <c r="U29" s="213"/>
    </row>
    <row r="30" spans="1:21" ht="19.5" customHeight="1">
      <c r="A30" s="52"/>
      <c r="B30" s="198"/>
      <c r="C30" s="188"/>
      <c r="D30" s="188"/>
      <c r="E30" s="188"/>
      <c r="F30" s="187">
        <f t="shared" si="0"/>
        <v>0</v>
      </c>
      <c r="G30" s="187">
        <f>(D30*1.5)+(E30*2)+C30</f>
        <v>0</v>
      </c>
      <c r="H30" s="194"/>
      <c r="I30" s="194"/>
      <c r="J30" s="194"/>
      <c r="K30" s="196"/>
      <c r="L30" s="27"/>
      <c r="M30" s="213">
        <f>IF($B$30="1",$G$30,0)</f>
        <v>0</v>
      </c>
      <c r="N30" s="213">
        <f>IF($B$30="1A",$G$30,0)</f>
        <v>0</v>
      </c>
      <c r="O30" s="213">
        <f>IF($B$30="1B",$G$30,0)</f>
        <v>0</v>
      </c>
      <c r="P30" s="213">
        <f>IF($B$30="6A",$G$30,0)</f>
        <v>0</v>
      </c>
      <c r="Q30" s="213">
        <f>IF($B$30="6B",$G$30,0)</f>
        <v>0</v>
      </c>
      <c r="R30" s="213">
        <f>IF($B$30="6C",$G$30,0)</f>
        <v>0</v>
      </c>
      <c r="S30" s="213">
        <f>IF($B$30="6D",$G$30,0)</f>
        <v>0</v>
      </c>
      <c r="T30" s="213">
        <f>IF($B$30="6E",$G$30,0)</f>
        <v>0</v>
      </c>
      <c r="U30" s="213">
        <f>IF($B$30="6F",$G$30,0)</f>
        <v>0</v>
      </c>
    </row>
    <row r="31" spans="1:21" ht="19.5" customHeight="1">
      <c r="A31" s="78"/>
      <c r="B31" s="199"/>
      <c r="C31" s="189"/>
      <c r="D31" s="189"/>
      <c r="E31" s="189"/>
      <c r="F31" s="187"/>
      <c r="G31" s="187"/>
      <c r="H31" s="195"/>
      <c r="I31" s="195"/>
      <c r="J31" s="195"/>
      <c r="K31" s="197"/>
      <c r="L31" s="27"/>
      <c r="M31" s="213"/>
      <c r="N31" s="213"/>
      <c r="O31" s="213"/>
      <c r="P31" s="213"/>
      <c r="Q31" s="213"/>
      <c r="R31" s="213"/>
      <c r="S31" s="213"/>
      <c r="T31" s="213"/>
      <c r="U31" s="213"/>
    </row>
    <row r="32" spans="1:21" ht="19.5" customHeight="1">
      <c r="A32" s="52"/>
      <c r="B32" s="198"/>
      <c r="C32" s="188"/>
      <c r="D32" s="188"/>
      <c r="E32" s="188"/>
      <c r="F32" s="187">
        <f t="shared" si="0"/>
        <v>0</v>
      </c>
      <c r="G32" s="187">
        <f>(D32*1.5)+(E32*2)+C32</f>
        <v>0</v>
      </c>
      <c r="H32" s="194"/>
      <c r="I32" s="194"/>
      <c r="J32" s="194"/>
      <c r="K32" s="196"/>
      <c r="L32" s="27"/>
      <c r="M32" s="213">
        <f>IF($B$32="1",$G$32,0)</f>
        <v>0</v>
      </c>
      <c r="N32" s="213">
        <f>IF($B$32="1A",$G$32,0)</f>
        <v>0</v>
      </c>
      <c r="O32" s="213">
        <f>IF($B$32="1B",$G$32,0)</f>
        <v>0</v>
      </c>
      <c r="P32" s="213">
        <f>IF($B$32="6A",$G$32,0)</f>
        <v>0</v>
      </c>
      <c r="Q32" s="213">
        <f>IF($B$32="6B",$G$32,0)</f>
        <v>0</v>
      </c>
      <c r="R32" s="213">
        <f>IF($B$32="6C",$G$32,0)</f>
        <v>0</v>
      </c>
      <c r="S32" s="213">
        <f>IF($B$32="6D",$G$32,0)</f>
        <v>0</v>
      </c>
      <c r="T32" s="213">
        <f>IF($B$32="6E",$G$32,0)</f>
        <v>0</v>
      </c>
      <c r="U32" s="213">
        <f>IF($B$32="6F",$G$32,0)</f>
        <v>0</v>
      </c>
    </row>
    <row r="33" spans="1:21" ht="19.5" customHeight="1">
      <c r="A33" s="78"/>
      <c r="B33" s="199"/>
      <c r="C33" s="189"/>
      <c r="D33" s="189"/>
      <c r="E33" s="189"/>
      <c r="F33" s="187"/>
      <c r="G33" s="187"/>
      <c r="H33" s="195"/>
      <c r="I33" s="195"/>
      <c r="J33" s="195"/>
      <c r="K33" s="197"/>
      <c r="L33" s="27"/>
      <c r="M33" s="213"/>
      <c r="N33" s="213"/>
      <c r="O33" s="213"/>
      <c r="P33" s="213"/>
      <c r="Q33" s="213"/>
      <c r="R33" s="213"/>
      <c r="S33" s="213"/>
      <c r="T33" s="213"/>
      <c r="U33" s="213"/>
    </row>
    <row r="34" spans="1:21" ht="19.5" customHeight="1">
      <c r="A34" s="52"/>
      <c r="B34" s="198"/>
      <c r="C34" s="188"/>
      <c r="D34" s="188"/>
      <c r="E34" s="188"/>
      <c r="F34" s="187">
        <f t="shared" si="0"/>
        <v>0</v>
      </c>
      <c r="G34" s="187">
        <f>(D34*1.5)+(E34*2)+C34</f>
        <v>0</v>
      </c>
      <c r="H34" s="194"/>
      <c r="I34" s="194"/>
      <c r="J34" s="194"/>
      <c r="K34" s="196"/>
      <c r="L34" s="27"/>
      <c r="M34" s="213">
        <f>IF($B$34="1",$G$34,0)</f>
        <v>0</v>
      </c>
      <c r="N34" s="213">
        <f>IF($B$34="1A",$G$34,0)</f>
        <v>0</v>
      </c>
      <c r="O34" s="213">
        <f>IF($B$34="1B",$G$34,0)</f>
        <v>0</v>
      </c>
      <c r="P34" s="213">
        <f>IF($B$34="6A",$G$34,0)</f>
        <v>0</v>
      </c>
      <c r="Q34" s="213">
        <f>IF($B$34="6B",$G$34,0)</f>
        <v>0</v>
      </c>
      <c r="R34" s="213">
        <f>IF($B$34="6C",$G$34,0)</f>
        <v>0</v>
      </c>
      <c r="S34" s="213">
        <f>IF($B$34="6D",$G$34,0)</f>
        <v>0</v>
      </c>
      <c r="T34" s="213">
        <f>IF($B$34="6E",$G$34,0)</f>
        <v>0</v>
      </c>
      <c r="U34" s="213">
        <f>IF($B$34="6F",$G$34,0)</f>
        <v>0</v>
      </c>
    </row>
    <row r="35" spans="1:21" ht="19.5" customHeight="1">
      <c r="A35" s="78"/>
      <c r="B35" s="199"/>
      <c r="C35" s="189"/>
      <c r="D35" s="189"/>
      <c r="E35" s="189"/>
      <c r="F35" s="187"/>
      <c r="G35" s="187"/>
      <c r="H35" s="195"/>
      <c r="I35" s="195"/>
      <c r="J35" s="195"/>
      <c r="K35" s="197"/>
      <c r="L35" s="27"/>
      <c r="M35" s="213"/>
      <c r="N35" s="213"/>
      <c r="O35" s="213"/>
      <c r="P35" s="213"/>
      <c r="Q35" s="213"/>
      <c r="R35" s="213"/>
      <c r="S35" s="213"/>
      <c r="T35" s="213"/>
      <c r="U35" s="213"/>
    </row>
    <row r="36" spans="1:21" ht="19.5" customHeight="1">
      <c r="A36" s="52"/>
      <c r="B36" s="198"/>
      <c r="C36" s="188"/>
      <c r="D36" s="188"/>
      <c r="E36" s="188"/>
      <c r="F36" s="187">
        <f t="shared" si="0"/>
        <v>0</v>
      </c>
      <c r="G36" s="187">
        <f>(D36*1.5)+(E36*2)+C36</f>
        <v>0</v>
      </c>
      <c r="H36" s="194"/>
      <c r="I36" s="194"/>
      <c r="J36" s="194"/>
      <c r="K36" s="196"/>
      <c r="L36" s="27"/>
      <c r="M36" s="213">
        <f>IF($B$36="1",$G$36,0)</f>
        <v>0</v>
      </c>
      <c r="N36" s="213">
        <f>IF($B$36="1A",$G$36,0)</f>
        <v>0</v>
      </c>
      <c r="O36" s="213">
        <f>IF($B$36="1B",$G$36,0)</f>
        <v>0</v>
      </c>
      <c r="P36" s="213">
        <f>IF($B$36="6A",$G$36,0)</f>
        <v>0</v>
      </c>
      <c r="Q36" s="213">
        <f>IF($B$36="6B",$G$36,0)</f>
        <v>0</v>
      </c>
      <c r="R36" s="213">
        <f>IF($B$36="6C",$G$36,0)</f>
        <v>0</v>
      </c>
      <c r="S36" s="213">
        <f>IF($B$36="6D",$G$36,0)</f>
        <v>0</v>
      </c>
      <c r="T36" s="213">
        <f>IF($B$36="6E",$G$36,0)</f>
        <v>0</v>
      </c>
      <c r="U36" s="213">
        <f>IF($B$36="6F",$G$36,0)</f>
        <v>0</v>
      </c>
    </row>
    <row r="37" spans="1:21" ht="19.5" customHeight="1">
      <c r="A37" s="78"/>
      <c r="B37" s="199"/>
      <c r="C37" s="189"/>
      <c r="D37" s="189"/>
      <c r="E37" s="189"/>
      <c r="F37" s="187"/>
      <c r="G37" s="187"/>
      <c r="H37" s="195"/>
      <c r="I37" s="195"/>
      <c r="J37" s="195"/>
      <c r="K37" s="197"/>
      <c r="L37" s="27"/>
      <c r="M37" s="213"/>
      <c r="N37" s="213"/>
      <c r="O37" s="213"/>
      <c r="P37" s="213"/>
      <c r="Q37" s="213"/>
      <c r="R37" s="213"/>
      <c r="S37" s="213"/>
      <c r="T37" s="213"/>
      <c r="U37" s="213"/>
    </row>
    <row r="38" spans="1:21" ht="19.5" customHeight="1">
      <c r="A38" s="52"/>
      <c r="B38" s="198"/>
      <c r="C38" s="188"/>
      <c r="D38" s="188"/>
      <c r="E38" s="188"/>
      <c r="F38" s="187">
        <f t="shared" si="0"/>
        <v>0</v>
      </c>
      <c r="G38" s="187">
        <f>(D38*1.5)+(E38*2)+C38</f>
        <v>0</v>
      </c>
      <c r="H38" s="194"/>
      <c r="I38" s="194"/>
      <c r="J38" s="194"/>
      <c r="K38" s="196"/>
      <c r="L38" s="27"/>
      <c r="M38" s="213">
        <f>IF($B$38="1",$G$38,0)</f>
        <v>0</v>
      </c>
      <c r="N38" s="213">
        <f>IF($B$38="1A",$G$38,0)</f>
        <v>0</v>
      </c>
      <c r="O38" s="213">
        <f>IF($B$38="1B",$G$38,0)</f>
        <v>0</v>
      </c>
      <c r="P38" s="213">
        <f>IF($B$38="6A",$G$38,0)</f>
        <v>0</v>
      </c>
      <c r="Q38" s="213">
        <f>IF($B$38="6B",$G$38,0)</f>
        <v>0</v>
      </c>
      <c r="R38" s="213">
        <f>IF($B$38="6C",$G$38,0)</f>
        <v>0</v>
      </c>
      <c r="S38" s="213">
        <f>IF($B$38="6D",$G$38,0)</f>
        <v>0</v>
      </c>
      <c r="T38" s="213">
        <f>IF($B$38="6E",$G$38,0)</f>
        <v>0</v>
      </c>
      <c r="U38" s="213">
        <f>IF($B$38="6F",$G$38,0)</f>
        <v>0</v>
      </c>
    </row>
    <row r="39" spans="1:21" ht="19.5" customHeight="1">
      <c r="A39" s="78"/>
      <c r="B39" s="199"/>
      <c r="C39" s="189"/>
      <c r="D39" s="189"/>
      <c r="E39" s="189"/>
      <c r="F39" s="187"/>
      <c r="G39" s="187"/>
      <c r="H39" s="195"/>
      <c r="I39" s="195"/>
      <c r="J39" s="195"/>
      <c r="K39" s="197"/>
      <c r="L39" s="27"/>
      <c r="M39" s="213"/>
      <c r="N39" s="213"/>
      <c r="O39" s="213"/>
      <c r="P39" s="213"/>
      <c r="Q39" s="213"/>
      <c r="R39" s="213"/>
      <c r="S39" s="213"/>
      <c r="T39" s="213"/>
      <c r="U39" s="213"/>
    </row>
    <row r="40" spans="1:21" ht="19.5" customHeight="1">
      <c r="A40" s="52"/>
      <c r="B40" s="198"/>
      <c r="C40" s="188"/>
      <c r="D40" s="188"/>
      <c r="E40" s="188"/>
      <c r="F40" s="187">
        <f t="shared" si="0"/>
        <v>0</v>
      </c>
      <c r="G40" s="187">
        <f>(D40*1.5)+(E40*2)+C40</f>
        <v>0</v>
      </c>
      <c r="H40" s="194"/>
      <c r="I40" s="194"/>
      <c r="J40" s="194"/>
      <c r="K40" s="196"/>
      <c r="L40" s="27"/>
      <c r="M40" s="213">
        <f>IF($B$40="1",$G$40,0)</f>
        <v>0</v>
      </c>
      <c r="N40" s="213">
        <f>IF($B$40="1A",$G$40,0)</f>
        <v>0</v>
      </c>
      <c r="O40" s="213">
        <f>IF($B$40="1B",$G$40,0)</f>
        <v>0</v>
      </c>
      <c r="P40" s="213">
        <f>IF($B$40="6A",$G$40,0)</f>
        <v>0</v>
      </c>
      <c r="Q40" s="213">
        <f>IF($B$40="6B",$G$40,0)</f>
        <v>0</v>
      </c>
      <c r="R40" s="213">
        <f>IF($B$40="6C",$G$40,0)</f>
        <v>0</v>
      </c>
      <c r="S40" s="213">
        <f>IF($B$40="6D",$G$40,0)</f>
        <v>0</v>
      </c>
      <c r="T40" s="213">
        <f>IF($B$40="6E",$G$40,0)</f>
        <v>0</v>
      </c>
      <c r="U40" s="213">
        <f>IF($B$40="6F",$G$40,0)</f>
        <v>0</v>
      </c>
    </row>
    <row r="41" spans="1:21" ht="19.5" customHeight="1">
      <c r="A41" s="78"/>
      <c r="B41" s="199"/>
      <c r="C41" s="189"/>
      <c r="D41" s="189"/>
      <c r="E41" s="189"/>
      <c r="F41" s="187"/>
      <c r="G41" s="187"/>
      <c r="H41" s="195"/>
      <c r="I41" s="195"/>
      <c r="J41" s="195"/>
      <c r="K41" s="197"/>
      <c r="L41" s="27"/>
      <c r="M41" s="213"/>
      <c r="N41" s="213"/>
      <c r="O41" s="213"/>
      <c r="P41" s="213"/>
      <c r="Q41" s="213"/>
      <c r="R41" s="213"/>
      <c r="S41" s="213"/>
      <c r="T41" s="213"/>
      <c r="U41" s="213"/>
    </row>
    <row r="42" spans="1:21" ht="19.5" customHeight="1">
      <c r="A42" s="52"/>
      <c r="B42" s="198"/>
      <c r="C42" s="188"/>
      <c r="D42" s="188"/>
      <c r="E42" s="188"/>
      <c r="F42" s="187">
        <f t="shared" si="0"/>
        <v>0</v>
      </c>
      <c r="G42" s="187">
        <f>(D42*1.5)+(E42*2)+C42</f>
        <v>0</v>
      </c>
      <c r="H42" s="194"/>
      <c r="I42" s="194"/>
      <c r="J42" s="194"/>
      <c r="K42" s="196"/>
      <c r="L42" s="27"/>
      <c r="M42" s="213">
        <f>IF($B$42="1",$G$42,0)</f>
        <v>0</v>
      </c>
      <c r="N42" s="213">
        <f>IF($B$42="1A",$G$42,0)</f>
        <v>0</v>
      </c>
      <c r="O42" s="213">
        <f>IF($B$42="1B",$G$42,0)</f>
        <v>0</v>
      </c>
      <c r="P42" s="213">
        <f>IF($B$42="6A",$G$42,0)</f>
        <v>0</v>
      </c>
      <c r="Q42" s="213">
        <f>IF($B$42="6B",$G$42,0)</f>
        <v>0</v>
      </c>
      <c r="R42" s="213">
        <f>IF($B$42="6C",$G$42,0)</f>
        <v>0</v>
      </c>
      <c r="S42" s="213">
        <f>IF($B$42="6D",$G$42,0)</f>
        <v>0</v>
      </c>
      <c r="T42" s="213">
        <f>IF($B$42="6E",$G$42,0)</f>
        <v>0</v>
      </c>
      <c r="U42" s="213">
        <f>IF($B$42="6F",$G$42,0)</f>
        <v>0</v>
      </c>
    </row>
    <row r="43" spans="1:21" ht="19.5" customHeight="1" thickBot="1">
      <c r="A43" s="78"/>
      <c r="B43" s="199"/>
      <c r="C43" s="189"/>
      <c r="D43" s="189"/>
      <c r="E43" s="189"/>
      <c r="F43" s="187"/>
      <c r="G43" s="187"/>
      <c r="H43" s="195"/>
      <c r="I43" s="195"/>
      <c r="J43" s="195"/>
      <c r="K43" s="197"/>
      <c r="L43" s="27"/>
      <c r="M43" s="213"/>
      <c r="N43" s="213"/>
      <c r="O43" s="213"/>
      <c r="P43" s="213"/>
      <c r="Q43" s="213"/>
      <c r="R43" s="213"/>
      <c r="S43" s="213"/>
      <c r="T43" s="213"/>
      <c r="U43" s="213"/>
    </row>
    <row r="44" spans="1:21" ht="19.5" customHeight="1" thickTop="1">
      <c r="A44" s="53" t="s">
        <v>40</v>
      </c>
      <c r="B44" s="50"/>
      <c r="C44" s="79">
        <f aca="true" t="shared" si="1" ref="C44:K44">SUM(C14:C43)</f>
        <v>0</v>
      </c>
      <c r="D44" s="79">
        <f t="shared" si="1"/>
        <v>0</v>
      </c>
      <c r="E44" s="79">
        <f t="shared" si="1"/>
        <v>0</v>
      </c>
      <c r="F44" s="80">
        <f t="shared" si="1"/>
        <v>0</v>
      </c>
      <c r="G44" s="80">
        <f t="shared" si="1"/>
        <v>0</v>
      </c>
      <c r="H44" s="81">
        <f t="shared" si="1"/>
        <v>0</v>
      </c>
      <c r="I44" s="81">
        <f t="shared" si="1"/>
        <v>0</v>
      </c>
      <c r="J44" s="81">
        <f t="shared" si="1"/>
        <v>0</v>
      </c>
      <c r="K44" s="82">
        <f t="shared" si="1"/>
        <v>0</v>
      </c>
      <c r="L44" s="27"/>
      <c r="M44" s="67">
        <f>SUM(M14:M43)</f>
        <v>0</v>
      </c>
      <c r="N44" s="67">
        <f>SUM(N14:N43)</f>
        <v>0</v>
      </c>
      <c r="O44" s="67">
        <f aca="true" t="shared" si="2" ref="O44:U44">SUM(O14:O43)</f>
        <v>0</v>
      </c>
      <c r="P44" s="67">
        <f t="shared" si="2"/>
        <v>0</v>
      </c>
      <c r="Q44" s="67">
        <f t="shared" si="2"/>
        <v>0</v>
      </c>
      <c r="R44" s="67">
        <f t="shared" si="2"/>
        <v>0</v>
      </c>
      <c r="S44" s="67">
        <f t="shared" si="2"/>
        <v>0</v>
      </c>
      <c r="T44" s="67">
        <f t="shared" si="2"/>
        <v>0</v>
      </c>
      <c r="U44" s="67">
        <f t="shared" si="2"/>
        <v>0</v>
      </c>
    </row>
    <row r="45" spans="1:21" ht="19.5" customHeight="1" thickBot="1">
      <c r="A45" s="54" t="s">
        <v>41</v>
      </c>
      <c r="B45" s="51"/>
      <c r="C45" s="83">
        <f>'Addt''l Emps pg 3'!C46+'Employee Detail pg 2'!C44+'Addt''l Emps pg 4'!C46</f>
        <v>0</v>
      </c>
      <c r="D45" s="83">
        <f>'Addt''l Emps pg 3'!D46+'Employee Detail pg 2'!D44+'Addt''l Emps pg 4'!D46</f>
        <v>0</v>
      </c>
      <c r="E45" s="83">
        <f>'Addt''l Emps pg 3'!E46+'Employee Detail pg 2'!E44+'Addt''l Emps pg 4'!E46</f>
        <v>0</v>
      </c>
      <c r="F45" s="84">
        <f>'Addt''l Emps pg 3'!F46+'Employee Detail pg 2'!F44+'Addt''l Emps pg 4'!F46</f>
        <v>0</v>
      </c>
      <c r="G45" s="84">
        <f>'Addt''l Emps pg 3'!G46+'Employee Detail pg 2'!G44+'Addt''l Emps pg 4'!G46</f>
        <v>0</v>
      </c>
      <c r="H45" s="85">
        <f>'Addt''l Emps pg 3'!H46+'Employee Detail pg 2'!H44+'Addt''l Emps pg 4'!H46</f>
        <v>0</v>
      </c>
      <c r="I45" s="85">
        <f>'Addt''l Emps pg 3'!I46+'Employee Detail pg 2'!I44+'Addt''l Emps pg 4'!I46</f>
        <v>0</v>
      </c>
      <c r="J45" s="85">
        <f>'Addt''l Emps pg 3'!J46+'Employee Detail pg 2'!J44+'Addt''l Emps pg 4'!J46</f>
        <v>0</v>
      </c>
      <c r="K45" s="86">
        <f>'Addt''l Emps pg 3'!K46+'Employee Detail pg 2'!K44+'Addt''l Emps pg 4'!K46</f>
        <v>0</v>
      </c>
      <c r="L45" s="27"/>
      <c r="M45" s="68">
        <f>M44+'Addt''l Emps pg 3'!M46+'Addt''l Emps pg 4'!M46</f>
        <v>0</v>
      </c>
      <c r="N45" s="68">
        <f>N44+'Addt''l Emps pg 3'!N46+'Addt''l Emps pg 4'!N46</f>
        <v>0</v>
      </c>
      <c r="O45" s="68">
        <f>O44+'Addt''l Emps pg 3'!O46+'Addt''l Emps pg 4'!O46</f>
        <v>0</v>
      </c>
      <c r="P45" s="68">
        <f>P44+'Addt''l Emps pg 3'!P46+'Addt''l Emps pg 4'!P46</f>
        <v>0</v>
      </c>
      <c r="Q45" s="68">
        <f>Q44+'Addt''l Emps pg 3'!Q46+'Addt''l Emps pg 4'!Q46</f>
        <v>0</v>
      </c>
      <c r="R45" s="68">
        <f>R44+'Addt''l Emps pg 3'!R46+'Addt''l Emps pg 4'!R46</f>
        <v>0</v>
      </c>
      <c r="S45" s="68">
        <f>S44+'Addt''l Emps pg 3'!S46+'Addt''l Emps pg 4'!S46</f>
        <v>0</v>
      </c>
      <c r="T45" s="68">
        <f>T44+'Addt''l Emps pg 3'!T46+'Addt''l Emps pg 4'!T46</f>
        <v>0</v>
      </c>
      <c r="U45" s="68">
        <f>U44+'Addt''l Emps pg 3'!U46+'Addt''l Emps pg 4'!U46</f>
        <v>0</v>
      </c>
    </row>
    <row r="46" spans="1:14" ht="13.5" thickTop="1">
      <c r="A46" s="15"/>
      <c r="I46" s="190"/>
      <c r="J46" s="190"/>
      <c r="K46" s="190"/>
      <c r="N46" s="28"/>
    </row>
  </sheetData>
  <sheetProtection password="D81B" sheet="1" objects="1" scenarios="1"/>
  <mergeCells count="305">
    <mergeCell ref="O42:O43"/>
    <mergeCell ref="P42:P43"/>
    <mergeCell ref="T40:T41"/>
    <mergeCell ref="U40:U41"/>
    <mergeCell ref="A8:K8"/>
    <mergeCell ref="U42:U43"/>
    <mergeCell ref="Q42:Q43"/>
    <mergeCell ref="R42:R43"/>
    <mergeCell ref="S42:S43"/>
    <mergeCell ref="T42:T43"/>
    <mergeCell ref="M42:M43"/>
    <mergeCell ref="N42:N43"/>
    <mergeCell ref="S38:S39"/>
    <mergeCell ref="T38:T39"/>
    <mergeCell ref="U38:U39"/>
    <mergeCell ref="M40:M41"/>
    <mergeCell ref="N40:N41"/>
    <mergeCell ref="O40:O41"/>
    <mergeCell ref="P40:P41"/>
    <mergeCell ref="Q40:Q41"/>
    <mergeCell ref="R40:R41"/>
    <mergeCell ref="S40:S41"/>
    <mergeCell ref="M38:M39"/>
    <mergeCell ref="N38:N39"/>
    <mergeCell ref="O38:O39"/>
    <mergeCell ref="P38:P39"/>
    <mergeCell ref="Q38:Q39"/>
    <mergeCell ref="R38:R39"/>
    <mergeCell ref="U34:U35"/>
    <mergeCell ref="M36:M37"/>
    <mergeCell ref="N36:N37"/>
    <mergeCell ref="O36:O37"/>
    <mergeCell ref="P36:P37"/>
    <mergeCell ref="Q36:Q37"/>
    <mergeCell ref="R36:R37"/>
    <mergeCell ref="S36:S37"/>
    <mergeCell ref="T36:T37"/>
    <mergeCell ref="U36:U37"/>
    <mergeCell ref="T32:T33"/>
    <mergeCell ref="U32:U33"/>
    <mergeCell ref="M34:M35"/>
    <mergeCell ref="N34:N35"/>
    <mergeCell ref="O34:O35"/>
    <mergeCell ref="P34:P35"/>
    <mergeCell ref="Q34:Q35"/>
    <mergeCell ref="R34:R35"/>
    <mergeCell ref="S34:S35"/>
    <mergeCell ref="T34:T35"/>
    <mergeCell ref="S30:S31"/>
    <mergeCell ref="T30:T31"/>
    <mergeCell ref="U30:U31"/>
    <mergeCell ref="M32:M33"/>
    <mergeCell ref="N32:N33"/>
    <mergeCell ref="O32:O33"/>
    <mergeCell ref="P32:P33"/>
    <mergeCell ref="Q32:Q33"/>
    <mergeCell ref="R32:R33"/>
    <mergeCell ref="S32:S33"/>
    <mergeCell ref="M30:M31"/>
    <mergeCell ref="N30:N31"/>
    <mergeCell ref="O30:O31"/>
    <mergeCell ref="P30:P31"/>
    <mergeCell ref="Q30:Q31"/>
    <mergeCell ref="R30:R31"/>
    <mergeCell ref="U26:U27"/>
    <mergeCell ref="M28:M29"/>
    <mergeCell ref="N28:N29"/>
    <mergeCell ref="O28:O29"/>
    <mergeCell ref="P28:P29"/>
    <mergeCell ref="Q28:Q29"/>
    <mergeCell ref="R28:R29"/>
    <mergeCell ref="S28:S29"/>
    <mergeCell ref="T28:T29"/>
    <mergeCell ref="U28:U29"/>
    <mergeCell ref="T24:T25"/>
    <mergeCell ref="U24:U25"/>
    <mergeCell ref="M26:M27"/>
    <mergeCell ref="N26:N27"/>
    <mergeCell ref="O26:O27"/>
    <mergeCell ref="P26:P27"/>
    <mergeCell ref="Q26:Q27"/>
    <mergeCell ref="R26:R27"/>
    <mergeCell ref="S26:S27"/>
    <mergeCell ref="T26:T27"/>
    <mergeCell ref="S22:S23"/>
    <mergeCell ref="T22:T23"/>
    <mergeCell ref="U22:U23"/>
    <mergeCell ref="M24:M25"/>
    <mergeCell ref="N24:N25"/>
    <mergeCell ref="O24:O25"/>
    <mergeCell ref="P24:P25"/>
    <mergeCell ref="Q24:Q25"/>
    <mergeCell ref="R24:R25"/>
    <mergeCell ref="S24:S25"/>
    <mergeCell ref="M22:M23"/>
    <mergeCell ref="N22:N23"/>
    <mergeCell ref="O22:O23"/>
    <mergeCell ref="P22:P23"/>
    <mergeCell ref="Q22:Q23"/>
    <mergeCell ref="R22:R23"/>
    <mergeCell ref="U18:U19"/>
    <mergeCell ref="M20:M21"/>
    <mergeCell ref="N20:N21"/>
    <mergeCell ref="O20:O21"/>
    <mergeCell ref="P20:P21"/>
    <mergeCell ref="Q20:Q21"/>
    <mergeCell ref="R20:R21"/>
    <mergeCell ref="S20:S21"/>
    <mergeCell ref="T20:T21"/>
    <mergeCell ref="U20:U21"/>
    <mergeCell ref="T16:T17"/>
    <mergeCell ref="U16:U17"/>
    <mergeCell ref="M18:M19"/>
    <mergeCell ref="N18:N19"/>
    <mergeCell ref="O18:O19"/>
    <mergeCell ref="P18:P19"/>
    <mergeCell ref="Q18:Q19"/>
    <mergeCell ref="R18:R19"/>
    <mergeCell ref="S18:S19"/>
    <mergeCell ref="T18:T19"/>
    <mergeCell ref="S14:S15"/>
    <mergeCell ref="T14:T15"/>
    <mergeCell ref="U14:U15"/>
    <mergeCell ref="M16:M17"/>
    <mergeCell ref="N16:N17"/>
    <mergeCell ref="O16:O17"/>
    <mergeCell ref="P16:P17"/>
    <mergeCell ref="Q16:Q17"/>
    <mergeCell ref="R16:R17"/>
    <mergeCell ref="S16:S17"/>
    <mergeCell ref="M14:M15"/>
    <mergeCell ref="N14:N15"/>
    <mergeCell ref="O14:O15"/>
    <mergeCell ref="P14:P15"/>
    <mergeCell ref="Q14:Q15"/>
    <mergeCell ref="R14:R15"/>
    <mergeCell ref="I36:I37"/>
    <mergeCell ref="G36:G37"/>
    <mergeCell ref="H36:H37"/>
    <mergeCell ref="H26:H27"/>
    <mergeCell ref="I26:I27"/>
    <mergeCell ref="G26:G27"/>
    <mergeCell ref="G32:G33"/>
    <mergeCell ref="G34:G35"/>
    <mergeCell ref="C26:C27"/>
    <mergeCell ref="J36:J37"/>
    <mergeCell ref="K36:K37"/>
    <mergeCell ref="B28:B29"/>
    <mergeCell ref="C28:C29"/>
    <mergeCell ref="G28:G29"/>
    <mergeCell ref="H28:H29"/>
    <mergeCell ref="C30:C31"/>
    <mergeCell ref="G30:G31"/>
    <mergeCell ref="I34:I35"/>
    <mergeCell ref="K18:K19"/>
    <mergeCell ref="K20:K21"/>
    <mergeCell ref="H22:H23"/>
    <mergeCell ref="I22:I23"/>
    <mergeCell ref="J22:J23"/>
    <mergeCell ref="K22:K23"/>
    <mergeCell ref="H20:H21"/>
    <mergeCell ref="H18:H19"/>
    <mergeCell ref="I14:I15"/>
    <mergeCell ref="J14:J15"/>
    <mergeCell ref="K14:K15"/>
    <mergeCell ref="H14:H15"/>
    <mergeCell ref="I16:I17"/>
    <mergeCell ref="J16:J17"/>
    <mergeCell ref="K16:K17"/>
    <mergeCell ref="H16:H17"/>
    <mergeCell ref="J11:J13"/>
    <mergeCell ref="K11:K13"/>
    <mergeCell ref="C11:C13"/>
    <mergeCell ref="A12:A13"/>
    <mergeCell ref="A9:K9"/>
    <mergeCell ref="I11:I13"/>
    <mergeCell ref="F11:F13"/>
    <mergeCell ref="G11:G13"/>
    <mergeCell ref="A3:K3"/>
    <mergeCell ref="A4:K4"/>
    <mergeCell ref="A5:K5"/>
    <mergeCell ref="B2:D2"/>
    <mergeCell ref="A6:K6"/>
    <mergeCell ref="A7:K7"/>
    <mergeCell ref="F18:F19"/>
    <mergeCell ref="G18:G19"/>
    <mergeCell ref="B38:B39"/>
    <mergeCell ref="B20:B21"/>
    <mergeCell ref="B34:B35"/>
    <mergeCell ref="B26:B27"/>
    <mergeCell ref="D26:D27"/>
    <mergeCell ref="B24:B25"/>
    <mergeCell ref="G24:G25"/>
    <mergeCell ref="D24:D25"/>
    <mergeCell ref="H11:H13"/>
    <mergeCell ref="G14:G15"/>
    <mergeCell ref="G16:G17"/>
    <mergeCell ref="B14:B15"/>
    <mergeCell ref="F14:F15"/>
    <mergeCell ref="F16:F17"/>
    <mergeCell ref="B18:B19"/>
    <mergeCell ref="B11:B13"/>
    <mergeCell ref="E18:E19"/>
    <mergeCell ref="B16:B17"/>
    <mergeCell ref="C16:C17"/>
    <mergeCell ref="C14:C15"/>
    <mergeCell ref="C18:C19"/>
    <mergeCell ref="E20:E21"/>
    <mergeCell ref="B40:B41"/>
    <mergeCell ref="B42:B43"/>
    <mergeCell ref="C24:C25"/>
    <mergeCell ref="B22:B23"/>
    <mergeCell ref="C22:C23"/>
    <mergeCell ref="B30:B31"/>
    <mergeCell ref="B32:B33"/>
    <mergeCell ref="C20:C21"/>
    <mergeCell ref="B36:B37"/>
    <mergeCell ref="G22:G23"/>
    <mergeCell ref="I30:I31"/>
    <mergeCell ref="J30:J31"/>
    <mergeCell ref="J18:J19"/>
    <mergeCell ref="J28:J29"/>
    <mergeCell ref="J20:J21"/>
    <mergeCell ref="I20:I21"/>
    <mergeCell ref="H24:H25"/>
    <mergeCell ref="G20:G21"/>
    <mergeCell ref="I18:I19"/>
    <mergeCell ref="D28:D29"/>
    <mergeCell ref="D30:D31"/>
    <mergeCell ref="E30:E31"/>
    <mergeCell ref="K30:K31"/>
    <mergeCell ref="H30:H31"/>
    <mergeCell ref="F28:F29"/>
    <mergeCell ref="F30:F31"/>
    <mergeCell ref="K24:K25"/>
    <mergeCell ref="K26:K27"/>
    <mergeCell ref="I28:I29"/>
    <mergeCell ref="K28:K29"/>
    <mergeCell ref="J26:J27"/>
    <mergeCell ref="J24:J25"/>
    <mergeCell ref="I24:I25"/>
    <mergeCell ref="C34:C35"/>
    <mergeCell ref="C38:C39"/>
    <mergeCell ref="C36:C37"/>
    <mergeCell ref="C32:C33"/>
    <mergeCell ref="K32:K33"/>
    <mergeCell ref="J34:J35"/>
    <mergeCell ref="K34:K35"/>
    <mergeCell ref="H32:H33"/>
    <mergeCell ref="I32:I33"/>
    <mergeCell ref="J32:J33"/>
    <mergeCell ref="C42:C43"/>
    <mergeCell ref="G42:G43"/>
    <mergeCell ref="H42:H43"/>
    <mergeCell ref="E42:E43"/>
    <mergeCell ref="D42:D43"/>
    <mergeCell ref="K38:K39"/>
    <mergeCell ref="G38:G39"/>
    <mergeCell ref="H38:H39"/>
    <mergeCell ref="C40:C41"/>
    <mergeCell ref="D40:D41"/>
    <mergeCell ref="F42:F43"/>
    <mergeCell ref="K40:K41"/>
    <mergeCell ref="I42:I43"/>
    <mergeCell ref="J42:J43"/>
    <mergeCell ref="K42:K43"/>
    <mergeCell ref="I40:I41"/>
    <mergeCell ref="G40:G41"/>
    <mergeCell ref="H40:H41"/>
    <mergeCell ref="E16:E17"/>
    <mergeCell ref="D18:D19"/>
    <mergeCell ref="D20:D21"/>
    <mergeCell ref="D22:D23"/>
    <mergeCell ref="J40:J41"/>
    <mergeCell ref="F40:F41"/>
    <mergeCell ref="E40:E41"/>
    <mergeCell ref="I38:I39"/>
    <mergeCell ref="J38:J39"/>
    <mergeCell ref="H34:H35"/>
    <mergeCell ref="D32:D33"/>
    <mergeCell ref="D34:D35"/>
    <mergeCell ref="D36:D37"/>
    <mergeCell ref="D38:D39"/>
    <mergeCell ref="I46:K46"/>
    <mergeCell ref="D11:D13"/>
    <mergeCell ref="E11:E13"/>
    <mergeCell ref="D14:D15"/>
    <mergeCell ref="E14:E15"/>
    <mergeCell ref="D16:D17"/>
    <mergeCell ref="E32:E33"/>
    <mergeCell ref="E34:E35"/>
    <mergeCell ref="E36:E37"/>
    <mergeCell ref="E38:E39"/>
    <mergeCell ref="E22:E23"/>
    <mergeCell ref="E24:E25"/>
    <mergeCell ref="E26:E27"/>
    <mergeCell ref="E28:E29"/>
    <mergeCell ref="F32:F33"/>
    <mergeCell ref="F34:F35"/>
    <mergeCell ref="F36:F37"/>
    <mergeCell ref="F38:F39"/>
    <mergeCell ref="F20:F21"/>
    <mergeCell ref="F22:F23"/>
    <mergeCell ref="F24:F25"/>
    <mergeCell ref="F26:F27"/>
  </mergeCells>
  <printOptions horizontalCentered="1" verticalCentered="1"/>
  <pageMargins left="0.25" right="0.25" top="0.61" bottom="0.25" header="0.16" footer="0.25"/>
  <pageSetup fitToHeight="1" fitToWidth="1" horizontalDpi="300" verticalDpi="300" orientation="landscape" scale="64" r:id="rId1"/>
  <headerFooter alignWithMargins="0">
    <oddHeader>&amp;C&amp;"Times New Roman,Bold"&amp;16NATIONAL ELECTRICAL BENEFIT FUND&amp;14
IBEW LOCAL 364 &amp; NORTHERN ILLINOIS NECA
MONTHLY FRINGE BENEFIT AND CONTRIBUTION REPORT&amp;12
</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U48"/>
  <sheetViews>
    <sheetView zoomScale="75" zoomScaleNormal="75" zoomScalePageLayoutView="0" workbookViewId="0" topLeftCell="A1">
      <selection activeCell="A8" sqref="A8"/>
    </sheetView>
  </sheetViews>
  <sheetFormatPr defaultColWidth="9.140625" defaultRowHeight="12.75"/>
  <cols>
    <col min="1" max="1" width="39.00390625" style="5" customWidth="1"/>
    <col min="2" max="2" width="10.7109375" style="5" customWidth="1"/>
    <col min="3" max="4" width="15.7109375" style="5" customWidth="1"/>
    <col min="5" max="5" width="16.57421875" style="5" customWidth="1"/>
    <col min="6" max="7" width="15.7109375" style="5" customWidth="1"/>
    <col min="8" max="8" width="19.57421875" style="5" customWidth="1"/>
    <col min="9" max="11" width="15.7109375" style="5" customWidth="1"/>
    <col min="12" max="12" width="3.00390625" style="5" customWidth="1"/>
    <col min="13" max="16384" width="9.140625" style="5" customWidth="1"/>
  </cols>
  <sheetData>
    <row r="1" spans="1:11" ht="12.75">
      <c r="A1" s="41"/>
      <c r="B1" s="41"/>
      <c r="C1" s="41"/>
      <c r="D1" s="41"/>
      <c r="E1" s="41"/>
      <c r="F1" s="41"/>
      <c r="G1" s="41"/>
      <c r="H1" s="41"/>
      <c r="I1" s="41"/>
      <c r="J1" s="41"/>
      <c r="K1" s="41"/>
    </row>
    <row r="2" spans="1:14" s="3" customFormat="1" ht="16.5" thickBot="1">
      <c r="A2" s="42" t="s">
        <v>64</v>
      </c>
      <c r="B2" s="204">
        <f>'Cover Sheet'!A2</f>
        <v>0</v>
      </c>
      <c r="C2" s="204"/>
      <c r="D2" s="204"/>
      <c r="E2" s="43" t="s">
        <v>65</v>
      </c>
      <c r="F2" s="44">
        <f>'Cover Sheet'!G2</f>
        <v>0</v>
      </c>
      <c r="G2" s="43" t="s">
        <v>66</v>
      </c>
      <c r="H2" s="75">
        <v>364</v>
      </c>
      <c r="J2" s="43" t="s">
        <v>67</v>
      </c>
      <c r="K2" s="75">
        <f>'Employee Detail pg 2'!K2+1</f>
        <v>3</v>
      </c>
      <c r="L2" s="1"/>
      <c r="M2" s="1"/>
      <c r="N2" s="1"/>
    </row>
    <row r="3" spans="1:11" ht="13.5" thickBot="1">
      <c r="A3" s="200"/>
      <c r="B3" s="200"/>
      <c r="C3" s="200"/>
      <c r="D3" s="200"/>
      <c r="E3" s="200"/>
      <c r="F3" s="200"/>
      <c r="G3" s="200"/>
      <c r="H3" s="200"/>
      <c r="I3" s="200"/>
      <c r="J3" s="200"/>
      <c r="K3" s="200"/>
    </row>
    <row r="4" spans="1:14" s="21" customFormat="1" ht="14.25" thickBot="1" thickTop="1">
      <c r="A4" s="45">
        <v>1</v>
      </c>
      <c r="B4" s="46">
        <v>2</v>
      </c>
      <c r="C4" s="46">
        <v>3</v>
      </c>
      <c r="D4" s="46">
        <v>4</v>
      </c>
      <c r="E4" s="46">
        <v>5</v>
      </c>
      <c r="F4" s="46">
        <v>6</v>
      </c>
      <c r="G4" s="46">
        <v>7</v>
      </c>
      <c r="H4" s="46">
        <v>8</v>
      </c>
      <c r="I4" s="46">
        <v>9</v>
      </c>
      <c r="J4" s="47">
        <v>10</v>
      </c>
      <c r="K4" s="48">
        <v>11</v>
      </c>
      <c r="L4" s="7"/>
      <c r="M4" s="7"/>
      <c r="N4" s="7"/>
    </row>
    <row r="5" spans="1:14" s="24" customFormat="1" ht="13.5" customHeight="1" thickTop="1">
      <c r="A5" s="49" t="s">
        <v>33</v>
      </c>
      <c r="B5" s="191" t="s">
        <v>34</v>
      </c>
      <c r="C5" s="191" t="s">
        <v>62</v>
      </c>
      <c r="D5" s="191" t="s">
        <v>50</v>
      </c>
      <c r="E5" s="191" t="s">
        <v>51</v>
      </c>
      <c r="F5" s="191" t="s">
        <v>63</v>
      </c>
      <c r="G5" s="191" t="s">
        <v>35</v>
      </c>
      <c r="H5" s="191" t="s">
        <v>87</v>
      </c>
      <c r="I5" s="191" t="s">
        <v>36</v>
      </c>
      <c r="J5" s="191" t="s">
        <v>37</v>
      </c>
      <c r="K5" s="207" t="s">
        <v>38</v>
      </c>
      <c r="L5" s="23"/>
      <c r="M5" s="23"/>
      <c r="N5" s="23"/>
    </row>
    <row r="6" spans="1:14" s="24" customFormat="1" ht="12.75">
      <c r="A6" s="210" t="s">
        <v>39</v>
      </c>
      <c r="B6" s="192"/>
      <c r="C6" s="192"/>
      <c r="D6" s="192"/>
      <c r="E6" s="192"/>
      <c r="F6" s="192"/>
      <c r="G6" s="192"/>
      <c r="H6" s="192"/>
      <c r="I6" s="192"/>
      <c r="J6" s="192"/>
      <c r="K6" s="208"/>
      <c r="L6" s="23"/>
      <c r="M6" s="23"/>
      <c r="N6" s="23"/>
    </row>
    <row r="7" spans="1:21" s="26" customFormat="1" ht="13.5" thickBot="1">
      <c r="A7" s="211"/>
      <c r="B7" s="193"/>
      <c r="C7" s="193"/>
      <c r="D7" s="193"/>
      <c r="E7" s="193"/>
      <c r="F7" s="193"/>
      <c r="G7" s="193"/>
      <c r="H7" s="193"/>
      <c r="I7" s="193"/>
      <c r="J7" s="193"/>
      <c r="K7" s="209"/>
      <c r="L7" s="25"/>
      <c r="M7" s="69">
        <v>1</v>
      </c>
      <c r="N7" s="69" t="s">
        <v>76</v>
      </c>
      <c r="O7" s="69" t="s">
        <v>77</v>
      </c>
      <c r="P7" s="69" t="s">
        <v>78</v>
      </c>
      <c r="Q7" s="69" t="s">
        <v>79</v>
      </c>
      <c r="R7" s="69" t="s">
        <v>80</v>
      </c>
      <c r="S7" s="69" t="s">
        <v>81</v>
      </c>
      <c r="T7" s="69" t="s">
        <v>82</v>
      </c>
      <c r="U7" s="69" t="s">
        <v>83</v>
      </c>
    </row>
    <row r="8" spans="1:21" ht="19.5" customHeight="1" thickTop="1">
      <c r="A8" s="52"/>
      <c r="B8" s="219"/>
      <c r="C8" s="220"/>
      <c r="D8" s="220"/>
      <c r="E8" s="220"/>
      <c r="F8" s="223">
        <f>SUM(C8:E9)</f>
        <v>0</v>
      </c>
      <c r="G8" s="221">
        <f>(D8*1.5)+(E8*2)+C8</f>
        <v>0</v>
      </c>
      <c r="H8" s="217"/>
      <c r="I8" s="217"/>
      <c r="J8" s="217"/>
      <c r="K8" s="218"/>
      <c r="L8" s="27"/>
      <c r="M8" s="237">
        <f>IF($B$8="1",$G$8,0)</f>
        <v>0</v>
      </c>
      <c r="N8" s="237">
        <f>IF($B$8="1A",$G$8,0)</f>
        <v>0</v>
      </c>
      <c r="O8" s="237">
        <f>IF($B$8="1B",$G$8,0)</f>
        <v>0</v>
      </c>
      <c r="P8" s="237">
        <f>IF($B$8="6A",$G$8,0)</f>
        <v>0</v>
      </c>
      <c r="Q8" s="237">
        <f>IF($B$8="6B",$G$8,0)</f>
        <v>0</v>
      </c>
      <c r="R8" s="237">
        <f>IF($B$8="6C",$G$8,0)</f>
        <v>0</v>
      </c>
      <c r="S8" s="237">
        <f>IF($B$8="6D",$G$8,0)</f>
        <v>0</v>
      </c>
      <c r="T8" s="237">
        <f>IF($B$8="6E",$G$8,0)</f>
        <v>0</v>
      </c>
      <c r="U8" s="237">
        <f>IF($B$8="6F",$G$8,0)</f>
        <v>0</v>
      </c>
    </row>
    <row r="9" spans="1:21" ht="19.5" customHeight="1">
      <c r="A9" s="78"/>
      <c r="B9" s="199"/>
      <c r="C9" s="189"/>
      <c r="D9" s="189"/>
      <c r="E9" s="189"/>
      <c r="F9" s="187"/>
      <c r="G9" s="222"/>
      <c r="H9" s="195"/>
      <c r="I9" s="195"/>
      <c r="J9" s="195"/>
      <c r="K9" s="197"/>
      <c r="L9" s="27"/>
      <c r="M9" s="237"/>
      <c r="N9" s="237"/>
      <c r="O9" s="237"/>
      <c r="P9" s="237"/>
      <c r="Q9" s="237"/>
      <c r="R9" s="237"/>
      <c r="S9" s="237"/>
      <c r="T9" s="237"/>
      <c r="U9" s="237"/>
    </row>
    <row r="10" spans="1:21" ht="19.5" customHeight="1">
      <c r="A10" s="52"/>
      <c r="B10" s="198"/>
      <c r="C10" s="188"/>
      <c r="D10" s="188"/>
      <c r="E10" s="188"/>
      <c r="F10" s="187">
        <f>SUM(C10:E11)</f>
        <v>0</v>
      </c>
      <c r="G10" s="187">
        <f>(D10*1.5)+(E10*2)+C10</f>
        <v>0</v>
      </c>
      <c r="H10" s="194"/>
      <c r="I10" s="194"/>
      <c r="J10" s="194"/>
      <c r="K10" s="196"/>
      <c r="L10" s="27"/>
      <c r="M10" s="237">
        <f>IF($B$10="1",$G$10,0)</f>
        <v>0</v>
      </c>
      <c r="N10" s="237">
        <f>IF($B$10="1A",$G$10,0)</f>
        <v>0</v>
      </c>
      <c r="O10" s="237">
        <f>IF($B$10="1B",$G$10,0)</f>
        <v>0</v>
      </c>
      <c r="P10" s="237">
        <f>IF($B$10="6A",$G$10,0)</f>
        <v>0</v>
      </c>
      <c r="Q10" s="237">
        <f>IF($B$10="6B",$G$10,0)</f>
        <v>0</v>
      </c>
      <c r="R10" s="237">
        <f>IF($B$10="6C",$G$10,0)</f>
        <v>0</v>
      </c>
      <c r="S10" s="237">
        <f>IF($B$10="6D",$G$10,0)</f>
        <v>0</v>
      </c>
      <c r="T10" s="237">
        <f>IF($B$10="6E",$G$10,0)</f>
        <v>0</v>
      </c>
      <c r="U10" s="237">
        <f>IF($B$10="6F",$G$10,0)</f>
        <v>0</v>
      </c>
    </row>
    <row r="11" spans="1:21" ht="19.5" customHeight="1">
      <c r="A11" s="78"/>
      <c r="B11" s="199"/>
      <c r="C11" s="189"/>
      <c r="D11" s="189"/>
      <c r="E11" s="189"/>
      <c r="F11" s="187"/>
      <c r="G11" s="187"/>
      <c r="H11" s="195"/>
      <c r="I11" s="195"/>
      <c r="J11" s="195"/>
      <c r="K11" s="197"/>
      <c r="L11" s="27"/>
      <c r="M11" s="237"/>
      <c r="N11" s="237"/>
      <c r="O11" s="237"/>
      <c r="P11" s="237"/>
      <c r="Q11" s="237"/>
      <c r="R11" s="237"/>
      <c r="S11" s="237"/>
      <c r="T11" s="237"/>
      <c r="U11" s="237"/>
    </row>
    <row r="12" spans="1:21" ht="19.5" customHeight="1">
      <c r="A12" s="52"/>
      <c r="B12" s="198"/>
      <c r="C12" s="188"/>
      <c r="D12" s="188"/>
      <c r="E12" s="188"/>
      <c r="F12" s="187">
        <f>SUM(C12:E13)</f>
        <v>0</v>
      </c>
      <c r="G12" s="187">
        <f>(D12*1.5)+(E12*2)+C12</f>
        <v>0</v>
      </c>
      <c r="H12" s="194"/>
      <c r="I12" s="194"/>
      <c r="J12" s="194"/>
      <c r="K12" s="196"/>
      <c r="L12" s="27"/>
      <c r="M12" s="237">
        <f>IF($B$12="1",$G$12,0)</f>
        <v>0</v>
      </c>
      <c r="N12" s="237">
        <f>IF($B$12="1A",$G$12,0)</f>
        <v>0</v>
      </c>
      <c r="O12" s="237">
        <f>IF($B$12="1B",$G$12,0)</f>
        <v>0</v>
      </c>
      <c r="P12" s="237">
        <f>IF($B$12="6A",$G$12,0)</f>
        <v>0</v>
      </c>
      <c r="Q12" s="237">
        <f>IF($B$12="6B",$G$12,0)</f>
        <v>0</v>
      </c>
      <c r="R12" s="237">
        <f>IF($B$12="6C",$G$12,0)</f>
        <v>0</v>
      </c>
      <c r="S12" s="237">
        <f>IF($B$12="6D",$G$12,0)</f>
        <v>0</v>
      </c>
      <c r="T12" s="237">
        <f>IF($B$12="6E",$G$12,0)</f>
        <v>0</v>
      </c>
      <c r="U12" s="237">
        <f>IF($B$12="6F",$G$12,0)</f>
        <v>0</v>
      </c>
    </row>
    <row r="13" spans="1:21" ht="19.5" customHeight="1">
      <c r="A13" s="78"/>
      <c r="B13" s="199"/>
      <c r="C13" s="189"/>
      <c r="D13" s="189"/>
      <c r="E13" s="189"/>
      <c r="F13" s="187"/>
      <c r="G13" s="187"/>
      <c r="H13" s="195"/>
      <c r="I13" s="195"/>
      <c r="J13" s="195"/>
      <c r="K13" s="197"/>
      <c r="L13" s="27"/>
      <c r="M13" s="237"/>
      <c r="N13" s="237"/>
      <c r="O13" s="237"/>
      <c r="P13" s="237"/>
      <c r="Q13" s="237"/>
      <c r="R13" s="237"/>
      <c r="S13" s="237"/>
      <c r="T13" s="237"/>
      <c r="U13" s="237"/>
    </row>
    <row r="14" spans="1:21" ht="19.5" customHeight="1">
      <c r="A14" s="52"/>
      <c r="B14" s="198"/>
      <c r="C14" s="188"/>
      <c r="D14" s="188"/>
      <c r="E14" s="188"/>
      <c r="F14" s="187">
        <f>SUM(C14:E15)</f>
        <v>0</v>
      </c>
      <c r="G14" s="187">
        <f>(D14*1.5)+(E14*2)+C14</f>
        <v>0</v>
      </c>
      <c r="H14" s="194"/>
      <c r="I14" s="194"/>
      <c r="J14" s="194"/>
      <c r="K14" s="196"/>
      <c r="L14" s="27"/>
      <c r="M14" s="237">
        <f>IF($B$14="1",$G$14,0)</f>
        <v>0</v>
      </c>
      <c r="N14" s="237">
        <f>IF($B$14="1A",$G$14,0)</f>
        <v>0</v>
      </c>
      <c r="O14" s="237">
        <f>IF($B$14="1B",$G$14,0)</f>
        <v>0</v>
      </c>
      <c r="P14" s="237">
        <f>IF($B$14="6A",$G$14,0)</f>
        <v>0</v>
      </c>
      <c r="Q14" s="237">
        <f>IF($B$14="6B",$G$14,0)</f>
        <v>0</v>
      </c>
      <c r="R14" s="237">
        <f>IF($B$14="6C",$G$14,0)</f>
        <v>0</v>
      </c>
      <c r="S14" s="237">
        <f>IF($B$14="6D",$G$14,0)</f>
        <v>0</v>
      </c>
      <c r="T14" s="237">
        <f>IF($B$14="6E",$G$14,0)</f>
        <v>0</v>
      </c>
      <c r="U14" s="237">
        <f>IF($B$14="6F",$G$14,0)</f>
        <v>0</v>
      </c>
    </row>
    <row r="15" spans="1:21" ht="19.5" customHeight="1">
      <c r="A15" s="78"/>
      <c r="B15" s="199"/>
      <c r="C15" s="189"/>
      <c r="D15" s="189"/>
      <c r="E15" s="189"/>
      <c r="F15" s="187"/>
      <c r="G15" s="187"/>
      <c r="H15" s="195"/>
      <c r="I15" s="195"/>
      <c r="J15" s="195"/>
      <c r="K15" s="197"/>
      <c r="L15" s="27"/>
      <c r="M15" s="237"/>
      <c r="N15" s="237"/>
      <c r="O15" s="237"/>
      <c r="P15" s="237"/>
      <c r="Q15" s="237"/>
      <c r="R15" s="237"/>
      <c r="S15" s="237"/>
      <c r="T15" s="237"/>
      <c r="U15" s="237"/>
    </row>
    <row r="16" spans="1:21" ht="19.5" customHeight="1">
      <c r="A16" s="52"/>
      <c r="B16" s="198"/>
      <c r="C16" s="188"/>
      <c r="D16" s="188"/>
      <c r="E16" s="188"/>
      <c r="F16" s="187">
        <f>SUM(C16:E17)</f>
        <v>0</v>
      </c>
      <c r="G16" s="187">
        <f>(D16*1.5)+(E16*2)+C16</f>
        <v>0</v>
      </c>
      <c r="H16" s="194"/>
      <c r="I16" s="194"/>
      <c r="J16" s="194"/>
      <c r="K16" s="196"/>
      <c r="L16" s="27"/>
      <c r="M16" s="237">
        <f>IF($B$16="1",$G$16,0)</f>
        <v>0</v>
      </c>
      <c r="N16" s="237">
        <f>IF($B$16="1A",$G$16,0)</f>
        <v>0</v>
      </c>
      <c r="O16" s="237">
        <f>IF($B$16="1B",$G$16,0)</f>
        <v>0</v>
      </c>
      <c r="P16" s="237">
        <f>IF($B$16="6A",$G$16,0)</f>
        <v>0</v>
      </c>
      <c r="Q16" s="237">
        <f>IF($B$16="6B",$G$16,0)</f>
        <v>0</v>
      </c>
      <c r="R16" s="237">
        <f>IF($B$16="6C",$G$16,0)</f>
        <v>0</v>
      </c>
      <c r="S16" s="237">
        <f>IF($B$16="6D",$G$16,0)</f>
        <v>0</v>
      </c>
      <c r="T16" s="237">
        <f>IF($B$16="6E",$G$16,0)</f>
        <v>0</v>
      </c>
      <c r="U16" s="237">
        <f>IF($B$16="6F",$G$16,0)</f>
        <v>0</v>
      </c>
    </row>
    <row r="17" spans="1:21" ht="19.5" customHeight="1">
      <c r="A17" s="78"/>
      <c r="B17" s="199"/>
      <c r="C17" s="189"/>
      <c r="D17" s="189"/>
      <c r="E17" s="189"/>
      <c r="F17" s="187"/>
      <c r="G17" s="187"/>
      <c r="H17" s="195"/>
      <c r="I17" s="195"/>
      <c r="J17" s="195"/>
      <c r="K17" s="197"/>
      <c r="L17" s="27"/>
      <c r="M17" s="237"/>
      <c r="N17" s="237"/>
      <c r="O17" s="237"/>
      <c r="P17" s="237"/>
      <c r="Q17" s="237"/>
      <c r="R17" s="237"/>
      <c r="S17" s="237"/>
      <c r="T17" s="237"/>
      <c r="U17" s="237"/>
    </row>
    <row r="18" spans="1:21" ht="19.5" customHeight="1">
      <c r="A18" s="52"/>
      <c r="B18" s="198"/>
      <c r="C18" s="188"/>
      <c r="D18" s="188"/>
      <c r="E18" s="188"/>
      <c r="F18" s="187">
        <f>SUM(C18:E19)</f>
        <v>0</v>
      </c>
      <c r="G18" s="187">
        <f>(D18*1.5)+(E18*2)+C18</f>
        <v>0</v>
      </c>
      <c r="H18" s="194"/>
      <c r="I18" s="194"/>
      <c r="J18" s="194"/>
      <c r="K18" s="196"/>
      <c r="L18" s="27"/>
      <c r="M18" s="237">
        <f>IF($B$18="1",$G$18,0)</f>
        <v>0</v>
      </c>
      <c r="N18" s="237">
        <f>IF($B$18="1A",$G$18,0)</f>
        <v>0</v>
      </c>
      <c r="O18" s="237">
        <f>IF($B$18="1B",$G$18,0)</f>
        <v>0</v>
      </c>
      <c r="P18" s="237">
        <f>IF($B$18="6A",$G$18,0)</f>
        <v>0</v>
      </c>
      <c r="Q18" s="237">
        <f>IF($B$18="6B",$G$18,0)</f>
        <v>0</v>
      </c>
      <c r="R18" s="237">
        <f>IF($B$18="6C",$G$18,0)</f>
        <v>0</v>
      </c>
      <c r="S18" s="237">
        <f>IF($B$18="6D",$G$18,0)</f>
        <v>0</v>
      </c>
      <c r="T18" s="237">
        <f>IF($B$18="6E",$G$18,0)</f>
        <v>0</v>
      </c>
      <c r="U18" s="237">
        <f>IF($B$18="6F",$G$18,0)</f>
        <v>0</v>
      </c>
    </row>
    <row r="19" spans="1:21" ht="19.5" customHeight="1">
      <c r="A19" s="78"/>
      <c r="B19" s="199"/>
      <c r="C19" s="189"/>
      <c r="D19" s="189"/>
      <c r="E19" s="189"/>
      <c r="F19" s="187"/>
      <c r="G19" s="187"/>
      <c r="H19" s="195"/>
      <c r="I19" s="195"/>
      <c r="J19" s="195"/>
      <c r="K19" s="197"/>
      <c r="L19" s="27"/>
      <c r="M19" s="237"/>
      <c r="N19" s="237"/>
      <c r="O19" s="237"/>
      <c r="P19" s="237"/>
      <c r="Q19" s="237"/>
      <c r="R19" s="237"/>
      <c r="S19" s="237"/>
      <c r="T19" s="237"/>
      <c r="U19" s="237"/>
    </row>
    <row r="20" spans="1:21" ht="19.5" customHeight="1">
      <c r="A20" s="52"/>
      <c r="B20" s="198"/>
      <c r="C20" s="188"/>
      <c r="D20" s="188"/>
      <c r="E20" s="188"/>
      <c r="F20" s="187">
        <f>SUM(C20:E21)</f>
        <v>0</v>
      </c>
      <c r="G20" s="187">
        <f>(D20*1.5)+(E20*2)+C20</f>
        <v>0</v>
      </c>
      <c r="H20" s="194"/>
      <c r="I20" s="194"/>
      <c r="J20" s="194"/>
      <c r="K20" s="196"/>
      <c r="L20" s="27"/>
      <c r="M20" s="237">
        <f>IF($B$20="1",$G$20,0)</f>
        <v>0</v>
      </c>
      <c r="N20" s="237">
        <f>IF($B$20="1A",$G$20,0)</f>
        <v>0</v>
      </c>
      <c r="O20" s="237">
        <f>IF($B$20="1B",$G$20,0)</f>
        <v>0</v>
      </c>
      <c r="P20" s="237">
        <f>IF($B$20="6A",$G$20,0)</f>
        <v>0</v>
      </c>
      <c r="Q20" s="237">
        <f>IF($B$20="6B",$G$20,0)</f>
        <v>0</v>
      </c>
      <c r="R20" s="237">
        <f>IF($B$20="6C",$G$20,0)</f>
        <v>0</v>
      </c>
      <c r="S20" s="237">
        <f>IF($B$20="6D",$G$20,0)</f>
        <v>0</v>
      </c>
      <c r="T20" s="237">
        <f>IF($B$20="6E",$G$20,0)</f>
        <v>0</v>
      </c>
      <c r="U20" s="237">
        <f>IF($B$20="6F",$G$20,0)</f>
        <v>0</v>
      </c>
    </row>
    <row r="21" spans="1:21" ht="19.5" customHeight="1">
      <c r="A21" s="78"/>
      <c r="B21" s="199"/>
      <c r="C21" s="189"/>
      <c r="D21" s="189"/>
      <c r="E21" s="189"/>
      <c r="F21" s="187"/>
      <c r="G21" s="187"/>
      <c r="H21" s="195"/>
      <c r="I21" s="195"/>
      <c r="J21" s="195"/>
      <c r="K21" s="197"/>
      <c r="L21" s="27"/>
      <c r="M21" s="237"/>
      <c r="N21" s="237"/>
      <c r="O21" s="237"/>
      <c r="P21" s="237"/>
      <c r="Q21" s="237"/>
      <c r="R21" s="237"/>
      <c r="S21" s="237"/>
      <c r="T21" s="237"/>
      <c r="U21" s="237"/>
    </row>
    <row r="22" spans="1:21" ht="19.5" customHeight="1">
      <c r="A22" s="52"/>
      <c r="B22" s="198"/>
      <c r="C22" s="188"/>
      <c r="D22" s="188"/>
      <c r="E22" s="188"/>
      <c r="F22" s="187">
        <f>SUM(C22:E23)</f>
        <v>0</v>
      </c>
      <c r="G22" s="187">
        <f>(D22*1.5)+(E22*2)+C22</f>
        <v>0</v>
      </c>
      <c r="H22" s="194"/>
      <c r="I22" s="194"/>
      <c r="J22" s="194"/>
      <c r="K22" s="196"/>
      <c r="L22" s="27"/>
      <c r="M22" s="237">
        <f>IF($B$22="1",$G$22,0)</f>
        <v>0</v>
      </c>
      <c r="N22" s="237">
        <f>IF($B$22="1A",$G$22,0)</f>
        <v>0</v>
      </c>
      <c r="O22" s="237">
        <f>IF($B$22="1B",$G$22,0)</f>
        <v>0</v>
      </c>
      <c r="P22" s="237">
        <f>IF($B$22="6A",$G$22,0)</f>
        <v>0</v>
      </c>
      <c r="Q22" s="237">
        <f>IF($B$22="6B",$G$22,0)</f>
        <v>0</v>
      </c>
      <c r="R22" s="237">
        <f>IF($B$22="6C",$G$22,0)</f>
        <v>0</v>
      </c>
      <c r="S22" s="237">
        <f>IF($B$22="6D",$G$22,0)</f>
        <v>0</v>
      </c>
      <c r="T22" s="237">
        <f>IF($B$22="6E",$G$22,0)</f>
        <v>0</v>
      </c>
      <c r="U22" s="237">
        <f>IF($B$22="6F",$G$22,0)</f>
        <v>0</v>
      </c>
    </row>
    <row r="23" spans="1:21" ht="19.5" customHeight="1">
      <c r="A23" s="78"/>
      <c r="B23" s="199"/>
      <c r="C23" s="189"/>
      <c r="D23" s="189"/>
      <c r="E23" s="189"/>
      <c r="F23" s="187"/>
      <c r="G23" s="187"/>
      <c r="H23" s="195"/>
      <c r="I23" s="195"/>
      <c r="J23" s="195"/>
      <c r="K23" s="197"/>
      <c r="L23" s="27"/>
      <c r="M23" s="237"/>
      <c r="N23" s="237"/>
      <c r="O23" s="237"/>
      <c r="P23" s="237"/>
      <c r="Q23" s="237"/>
      <c r="R23" s="237"/>
      <c r="S23" s="237"/>
      <c r="T23" s="237"/>
      <c r="U23" s="237"/>
    </row>
    <row r="24" spans="1:21" ht="19.5" customHeight="1">
      <c r="A24" s="52"/>
      <c r="B24" s="198"/>
      <c r="C24" s="188"/>
      <c r="D24" s="188"/>
      <c r="E24" s="188"/>
      <c r="F24" s="187">
        <f>SUM(C24:E25)</f>
        <v>0</v>
      </c>
      <c r="G24" s="187">
        <f>(D24*1.5)+(E24*2)+C24</f>
        <v>0</v>
      </c>
      <c r="H24" s="194"/>
      <c r="I24" s="194"/>
      <c r="J24" s="194"/>
      <c r="K24" s="196"/>
      <c r="L24" s="27"/>
      <c r="M24" s="237">
        <f>IF($B$24="1",$G$24,0)</f>
        <v>0</v>
      </c>
      <c r="N24" s="237">
        <f>IF($B$24="1A",$G$24,0)</f>
        <v>0</v>
      </c>
      <c r="O24" s="237">
        <f>IF($B$24="1B",$G$24,0)</f>
        <v>0</v>
      </c>
      <c r="P24" s="237">
        <f>IF($B$24="6A",$G$24,0)</f>
        <v>0</v>
      </c>
      <c r="Q24" s="237">
        <f>IF($B$24="6B",$G$24,0)</f>
        <v>0</v>
      </c>
      <c r="R24" s="237">
        <f>IF($B$24="6C",$G$24,0)</f>
        <v>0</v>
      </c>
      <c r="S24" s="237">
        <f>IF($B$24="6D",$G$24,0)</f>
        <v>0</v>
      </c>
      <c r="T24" s="237">
        <f>IF($B$24="6E",$G$24,0)</f>
        <v>0</v>
      </c>
      <c r="U24" s="237">
        <f>IF($B$24="6F",$G$24,0)</f>
        <v>0</v>
      </c>
    </row>
    <row r="25" spans="1:21" ht="19.5" customHeight="1">
      <c r="A25" s="78"/>
      <c r="B25" s="199"/>
      <c r="C25" s="189"/>
      <c r="D25" s="189"/>
      <c r="E25" s="189"/>
      <c r="F25" s="187"/>
      <c r="G25" s="187"/>
      <c r="H25" s="195"/>
      <c r="I25" s="195"/>
      <c r="J25" s="195"/>
      <c r="K25" s="197"/>
      <c r="L25" s="27"/>
      <c r="M25" s="237"/>
      <c r="N25" s="237"/>
      <c r="O25" s="237"/>
      <c r="P25" s="237"/>
      <c r="Q25" s="237"/>
      <c r="R25" s="237"/>
      <c r="S25" s="237"/>
      <c r="T25" s="237"/>
      <c r="U25" s="237"/>
    </row>
    <row r="26" spans="1:21" ht="19.5" customHeight="1">
      <c r="A26" s="52"/>
      <c r="B26" s="198"/>
      <c r="C26" s="188"/>
      <c r="D26" s="188"/>
      <c r="E26" s="188"/>
      <c r="F26" s="187">
        <f>SUM(C26:E27)</f>
        <v>0</v>
      </c>
      <c r="G26" s="187">
        <f>(D26*1.5)+(E26*2)+C26</f>
        <v>0</v>
      </c>
      <c r="H26" s="194"/>
      <c r="I26" s="194"/>
      <c r="J26" s="194"/>
      <c r="K26" s="196"/>
      <c r="L26" s="27"/>
      <c r="M26" s="237">
        <f>IF($B$26="1",$G$26,0)</f>
        <v>0</v>
      </c>
      <c r="N26" s="237">
        <f>IF($B$26="1A",$G$26,0)</f>
        <v>0</v>
      </c>
      <c r="O26" s="237">
        <f>IF($B$26="1B",$G$26,0)</f>
        <v>0</v>
      </c>
      <c r="P26" s="237">
        <f>IF($B$26="6A",$G$26,0)</f>
        <v>0</v>
      </c>
      <c r="Q26" s="237">
        <f>IF($B$26="6B",$G$26,0)</f>
        <v>0</v>
      </c>
      <c r="R26" s="237">
        <f>IF($B$26="6C",$G$26,0)</f>
        <v>0</v>
      </c>
      <c r="S26" s="237">
        <f>IF($B$26="6D",$G$26,0)</f>
        <v>0</v>
      </c>
      <c r="T26" s="237">
        <f>IF($B$26="6E",$G$26,0)</f>
        <v>0</v>
      </c>
      <c r="U26" s="237">
        <f>IF($B$26="6F",$G$26,0)</f>
        <v>0</v>
      </c>
    </row>
    <row r="27" spans="1:21" ht="19.5" customHeight="1">
      <c r="A27" s="78"/>
      <c r="B27" s="199"/>
      <c r="C27" s="189"/>
      <c r="D27" s="189"/>
      <c r="E27" s="189"/>
      <c r="F27" s="187"/>
      <c r="G27" s="187"/>
      <c r="H27" s="195"/>
      <c r="I27" s="195"/>
      <c r="J27" s="195"/>
      <c r="K27" s="197"/>
      <c r="L27" s="27"/>
      <c r="M27" s="237"/>
      <c r="N27" s="237"/>
      <c r="O27" s="237"/>
      <c r="P27" s="237"/>
      <c r="Q27" s="237"/>
      <c r="R27" s="237"/>
      <c r="S27" s="237"/>
      <c r="T27" s="237"/>
      <c r="U27" s="237"/>
    </row>
    <row r="28" spans="1:21" ht="19.5" customHeight="1">
      <c r="A28" s="52"/>
      <c r="B28" s="198"/>
      <c r="C28" s="188"/>
      <c r="D28" s="188"/>
      <c r="E28" s="188"/>
      <c r="F28" s="187">
        <f>SUM(C28:E29)</f>
        <v>0</v>
      </c>
      <c r="G28" s="187">
        <f>(D28*1.5)+(E28*2)+C28</f>
        <v>0</v>
      </c>
      <c r="H28" s="194"/>
      <c r="I28" s="194"/>
      <c r="J28" s="194"/>
      <c r="K28" s="196"/>
      <c r="L28" s="27"/>
      <c r="M28" s="237">
        <f>IF($B$28="1",$G$28,0)</f>
        <v>0</v>
      </c>
      <c r="N28" s="237">
        <f>IF($B$28="1A",$G$28,0)</f>
        <v>0</v>
      </c>
      <c r="O28" s="237">
        <f>IF($B$28="1B",$G$28,0)</f>
        <v>0</v>
      </c>
      <c r="P28" s="237">
        <f>IF($B$28="6A",$G$28,0)</f>
        <v>0</v>
      </c>
      <c r="Q28" s="237">
        <f>IF($B$28="6B",$G$28,0)</f>
        <v>0</v>
      </c>
      <c r="R28" s="237">
        <f>IF($B$28="6C",$G$28,0)</f>
        <v>0</v>
      </c>
      <c r="S28" s="237">
        <f>IF($B$28="6D",$G$28,0)</f>
        <v>0</v>
      </c>
      <c r="T28" s="237">
        <f>IF($B$28="6E",$G$28,0)</f>
        <v>0</v>
      </c>
      <c r="U28" s="237">
        <f>IF($B$28="6F",$G$28,0)</f>
        <v>0</v>
      </c>
    </row>
    <row r="29" spans="1:21" ht="19.5" customHeight="1">
      <c r="A29" s="78"/>
      <c r="B29" s="199"/>
      <c r="C29" s="189"/>
      <c r="D29" s="189"/>
      <c r="E29" s="189"/>
      <c r="F29" s="187"/>
      <c r="G29" s="187"/>
      <c r="H29" s="195"/>
      <c r="I29" s="195"/>
      <c r="J29" s="195"/>
      <c r="K29" s="197"/>
      <c r="L29" s="27"/>
      <c r="M29" s="237"/>
      <c r="N29" s="237"/>
      <c r="O29" s="237"/>
      <c r="P29" s="237"/>
      <c r="Q29" s="237"/>
      <c r="R29" s="237"/>
      <c r="S29" s="237"/>
      <c r="T29" s="237"/>
      <c r="U29" s="237"/>
    </row>
    <row r="30" spans="1:21" ht="19.5" customHeight="1">
      <c r="A30" s="52"/>
      <c r="B30" s="198"/>
      <c r="C30" s="188"/>
      <c r="D30" s="188"/>
      <c r="E30" s="188"/>
      <c r="F30" s="187">
        <f>SUM(C30:E31)</f>
        <v>0</v>
      </c>
      <c r="G30" s="187">
        <f>(D30*1.5)+(E30*2)+C30</f>
        <v>0</v>
      </c>
      <c r="H30" s="194"/>
      <c r="I30" s="194"/>
      <c r="J30" s="194"/>
      <c r="K30" s="196"/>
      <c r="L30" s="27"/>
      <c r="M30" s="237">
        <f>IF($B$30="1",$G$30,0)</f>
        <v>0</v>
      </c>
      <c r="N30" s="237">
        <f>IF($B$30="1A",$G$30,0)</f>
        <v>0</v>
      </c>
      <c r="O30" s="237">
        <f>IF($B$30="1B",$G$30,0)</f>
        <v>0</v>
      </c>
      <c r="P30" s="237">
        <f>IF($B$30="6A",$G$30,0)</f>
        <v>0</v>
      </c>
      <c r="Q30" s="237">
        <f>IF($B$30="6B",$G$30,0)</f>
        <v>0</v>
      </c>
      <c r="R30" s="237">
        <f>IF($B$30="6C",$G$30,0)</f>
        <v>0</v>
      </c>
      <c r="S30" s="237">
        <f>IF($B$30="6D",$G$30,0)</f>
        <v>0</v>
      </c>
      <c r="T30" s="237">
        <f>IF($B$30="6E",$G$30,0)</f>
        <v>0</v>
      </c>
      <c r="U30" s="237">
        <f>IF($B$30="6F",$G$30,0)</f>
        <v>0</v>
      </c>
    </row>
    <row r="31" spans="1:21" ht="19.5" customHeight="1">
      <c r="A31" s="78"/>
      <c r="B31" s="199"/>
      <c r="C31" s="189"/>
      <c r="D31" s="189"/>
      <c r="E31" s="189"/>
      <c r="F31" s="187"/>
      <c r="G31" s="187"/>
      <c r="H31" s="195"/>
      <c r="I31" s="195"/>
      <c r="J31" s="195"/>
      <c r="K31" s="197"/>
      <c r="L31" s="27"/>
      <c r="M31" s="237"/>
      <c r="N31" s="237"/>
      <c r="O31" s="237"/>
      <c r="P31" s="237"/>
      <c r="Q31" s="237"/>
      <c r="R31" s="237"/>
      <c r="S31" s="237"/>
      <c r="T31" s="237"/>
      <c r="U31" s="237"/>
    </row>
    <row r="32" spans="1:21" ht="19.5" customHeight="1">
      <c r="A32" s="52"/>
      <c r="B32" s="198"/>
      <c r="C32" s="188"/>
      <c r="D32" s="188"/>
      <c r="E32" s="188"/>
      <c r="F32" s="187">
        <f>SUM(C32:E33)</f>
        <v>0</v>
      </c>
      <c r="G32" s="187">
        <f>(D32*1.5)+(E32*2)+C32</f>
        <v>0</v>
      </c>
      <c r="H32" s="194"/>
      <c r="I32" s="194"/>
      <c r="J32" s="194"/>
      <c r="K32" s="196"/>
      <c r="L32" s="27"/>
      <c r="M32" s="237">
        <f>IF($B$32="1",$G$32,0)</f>
        <v>0</v>
      </c>
      <c r="N32" s="237">
        <f>IF($B$32="1A",$G$32,0)</f>
        <v>0</v>
      </c>
      <c r="O32" s="237">
        <f>IF($B$32="1B",$G$32,0)</f>
        <v>0</v>
      </c>
      <c r="P32" s="237">
        <f>IF($B$32="6A",$G$32,0)</f>
        <v>0</v>
      </c>
      <c r="Q32" s="237">
        <f>IF($B$32="6B",$G$32,0)</f>
        <v>0</v>
      </c>
      <c r="R32" s="237">
        <f>IF($B$32="6C",$G$32,0)</f>
        <v>0</v>
      </c>
      <c r="S32" s="237">
        <f>IF($B$32="6D",$G$32,0)</f>
        <v>0</v>
      </c>
      <c r="T32" s="237">
        <f>IF($B$32="6E",$G$32,0)</f>
        <v>0</v>
      </c>
      <c r="U32" s="237">
        <f>IF($B$32="6F",$G$32,0)</f>
        <v>0</v>
      </c>
    </row>
    <row r="33" spans="1:21" ht="19.5" customHeight="1">
      <c r="A33" s="78"/>
      <c r="B33" s="199"/>
      <c r="C33" s="189"/>
      <c r="D33" s="189"/>
      <c r="E33" s="189"/>
      <c r="F33" s="187"/>
      <c r="G33" s="187"/>
      <c r="H33" s="195"/>
      <c r="I33" s="195"/>
      <c r="J33" s="195"/>
      <c r="K33" s="197"/>
      <c r="L33" s="27"/>
      <c r="M33" s="237"/>
      <c r="N33" s="237"/>
      <c r="O33" s="237"/>
      <c r="P33" s="237"/>
      <c r="Q33" s="237"/>
      <c r="R33" s="237"/>
      <c r="S33" s="237"/>
      <c r="T33" s="237"/>
      <c r="U33" s="237"/>
    </row>
    <row r="34" spans="1:21" ht="19.5" customHeight="1">
      <c r="A34" s="52"/>
      <c r="B34" s="198"/>
      <c r="C34" s="188"/>
      <c r="D34" s="188"/>
      <c r="E34" s="188"/>
      <c r="F34" s="187">
        <f>SUM(C34:E35)</f>
        <v>0</v>
      </c>
      <c r="G34" s="187">
        <f>(D34*1.5)+(E34*2)+C34</f>
        <v>0</v>
      </c>
      <c r="H34" s="194"/>
      <c r="I34" s="194"/>
      <c r="J34" s="194"/>
      <c r="K34" s="196"/>
      <c r="L34" s="27"/>
      <c r="M34" s="237">
        <f>IF($B$34="1",$G$34,0)</f>
        <v>0</v>
      </c>
      <c r="N34" s="237">
        <f>IF($B$34="1A",$G$34,0)</f>
        <v>0</v>
      </c>
      <c r="O34" s="237">
        <f>IF($B$34="1B",$G$34,0)</f>
        <v>0</v>
      </c>
      <c r="P34" s="237">
        <f>IF($B$34="6A",$G$34,0)</f>
        <v>0</v>
      </c>
      <c r="Q34" s="237">
        <f>IF($B$34="6B",$G$34,0)</f>
        <v>0</v>
      </c>
      <c r="R34" s="237">
        <f>IF($B$34="6C",$G$34,0)</f>
        <v>0</v>
      </c>
      <c r="S34" s="237">
        <f>IF($B$34="6D",$G$34,0)</f>
        <v>0</v>
      </c>
      <c r="T34" s="237">
        <f>IF($B$34="6E",$G$34,0)</f>
        <v>0</v>
      </c>
      <c r="U34" s="237">
        <f>IF($B$34="6F",$G$34,0)</f>
        <v>0</v>
      </c>
    </row>
    <row r="35" spans="1:21" ht="19.5" customHeight="1">
      <c r="A35" s="78"/>
      <c r="B35" s="199"/>
      <c r="C35" s="189"/>
      <c r="D35" s="189"/>
      <c r="E35" s="189"/>
      <c r="F35" s="187"/>
      <c r="G35" s="187"/>
      <c r="H35" s="195"/>
      <c r="I35" s="195"/>
      <c r="J35" s="195"/>
      <c r="K35" s="197"/>
      <c r="L35" s="27"/>
      <c r="M35" s="237"/>
      <c r="N35" s="237"/>
      <c r="O35" s="237"/>
      <c r="P35" s="237"/>
      <c r="Q35" s="237"/>
      <c r="R35" s="237"/>
      <c r="S35" s="237"/>
      <c r="T35" s="237"/>
      <c r="U35" s="237"/>
    </row>
    <row r="36" spans="1:21" ht="19.5" customHeight="1">
      <c r="A36" s="52"/>
      <c r="B36" s="198"/>
      <c r="C36" s="188"/>
      <c r="D36" s="188"/>
      <c r="E36" s="188"/>
      <c r="F36" s="187">
        <f>SUM(C36:E37)</f>
        <v>0</v>
      </c>
      <c r="G36" s="187">
        <f>(D36*1.5)+(E36*2)+C36</f>
        <v>0</v>
      </c>
      <c r="H36" s="194"/>
      <c r="I36" s="194"/>
      <c r="J36" s="194"/>
      <c r="K36" s="196"/>
      <c r="L36" s="27"/>
      <c r="M36" s="237">
        <f>IF($B$36="1",$G$36,0)</f>
        <v>0</v>
      </c>
      <c r="N36" s="237">
        <f>IF($B$36="1A",$G$36,0)</f>
        <v>0</v>
      </c>
      <c r="O36" s="237">
        <f>IF($B$36="1B",$G$36,0)</f>
        <v>0</v>
      </c>
      <c r="P36" s="237">
        <f>IF($B$36="6A",$G$36,0)</f>
        <v>0</v>
      </c>
      <c r="Q36" s="237">
        <f>IF($B$36="6B",$G$36,0)</f>
        <v>0</v>
      </c>
      <c r="R36" s="237">
        <f>IF($B$36="6C",$G$36,0)</f>
        <v>0</v>
      </c>
      <c r="S36" s="237">
        <f>IF($B$36="6D",$G$36,0)</f>
        <v>0</v>
      </c>
      <c r="T36" s="237">
        <f>IF($B$36="6E",$G$36,0)</f>
        <v>0</v>
      </c>
      <c r="U36" s="237">
        <f>IF($B$36="6F",$G$36,0)</f>
        <v>0</v>
      </c>
    </row>
    <row r="37" spans="1:21" ht="19.5" customHeight="1">
      <c r="A37" s="78"/>
      <c r="B37" s="199"/>
      <c r="C37" s="189"/>
      <c r="D37" s="189"/>
      <c r="E37" s="189"/>
      <c r="F37" s="187"/>
      <c r="G37" s="187"/>
      <c r="H37" s="195"/>
      <c r="I37" s="195"/>
      <c r="J37" s="195"/>
      <c r="K37" s="197"/>
      <c r="L37" s="27"/>
      <c r="M37" s="237"/>
      <c r="N37" s="237"/>
      <c r="O37" s="237"/>
      <c r="P37" s="237"/>
      <c r="Q37" s="237"/>
      <c r="R37" s="237"/>
      <c r="S37" s="237"/>
      <c r="T37" s="237"/>
      <c r="U37" s="237"/>
    </row>
    <row r="38" spans="1:21" ht="19.5" customHeight="1">
      <c r="A38" s="52"/>
      <c r="B38" s="198"/>
      <c r="C38" s="188"/>
      <c r="D38" s="188"/>
      <c r="E38" s="188"/>
      <c r="F38" s="187">
        <f>SUM(C38:E39)</f>
        <v>0</v>
      </c>
      <c r="G38" s="187">
        <f>(D38*1.5)+(E38*2)+C38</f>
        <v>0</v>
      </c>
      <c r="H38" s="194"/>
      <c r="I38" s="194"/>
      <c r="J38" s="194"/>
      <c r="K38" s="196"/>
      <c r="L38" s="27"/>
      <c r="M38" s="237">
        <f>IF($B$38="1",$G$38,0)</f>
        <v>0</v>
      </c>
      <c r="N38" s="237">
        <f>IF($B$38="1A",$G$38,0)</f>
        <v>0</v>
      </c>
      <c r="O38" s="237">
        <f>IF($B$38="1B",$G$38,0)</f>
        <v>0</v>
      </c>
      <c r="P38" s="237">
        <f>IF($B$38="6A",$G$38,0)</f>
        <v>0</v>
      </c>
      <c r="Q38" s="237">
        <f>IF($B$38="6B",$G$38,0)</f>
        <v>0</v>
      </c>
      <c r="R38" s="237">
        <f>IF($B$38="6C",$G$38,0)</f>
        <v>0</v>
      </c>
      <c r="S38" s="237">
        <f>IF($B$38="6D",$G$38,0)</f>
        <v>0</v>
      </c>
      <c r="T38" s="237">
        <f>IF($B$38="6E",$G$38,0)</f>
        <v>0</v>
      </c>
      <c r="U38" s="237">
        <f>IF($B$38="6F",$G$38,0)</f>
        <v>0</v>
      </c>
    </row>
    <row r="39" spans="1:21" ht="19.5" customHeight="1">
      <c r="A39" s="78"/>
      <c r="B39" s="199"/>
      <c r="C39" s="189"/>
      <c r="D39" s="189"/>
      <c r="E39" s="189"/>
      <c r="F39" s="187"/>
      <c r="G39" s="187"/>
      <c r="H39" s="195"/>
      <c r="I39" s="195"/>
      <c r="J39" s="195"/>
      <c r="K39" s="197"/>
      <c r="L39" s="27"/>
      <c r="M39" s="237"/>
      <c r="N39" s="237"/>
      <c r="O39" s="237"/>
      <c r="P39" s="237"/>
      <c r="Q39" s="237"/>
      <c r="R39" s="237"/>
      <c r="S39" s="237"/>
      <c r="T39" s="237"/>
      <c r="U39" s="237"/>
    </row>
    <row r="40" spans="1:21" ht="19.5" customHeight="1">
      <c r="A40" s="52"/>
      <c r="B40" s="198"/>
      <c r="C40" s="188"/>
      <c r="D40" s="188"/>
      <c r="E40" s="188"/>
      <c r="F40" s="187">
        <f>SUM(C40:E41)</f>
        <v>0</v>
      </c>
      <c r="G40" s="187">
        <f>(D40*1.5)+(E40*2)+C40</f>
        <v>0</v>
      </c>
      <c r="H40" s="194"/>
      <c r="I40" s="194"/>
      <c r="J40" s="194"/>
      <c r="K40" s="196"/>
      <c r="L40" s="27"/>
      <c r="M40" s="237">
        <f>IF($B$40="1",$G$40,0)</f>
        <v>0</v>
      </c>
      <c r="N40" s="237">
        <f>IF($B$40="1A",$G$40,0)</f>
        <v>0</v>
      </c>
      <c r="O40" s="237">
        <f>IF($B$40="1B",$G$40,0)</f>
        <v>0</v>
      </c>
      <c r="P40" s="237">
        <f>IF($B$40="6A",$G$40,0)</f>
        <v>0</v>
      </c>
      <c r="Q40" s="237">
        <f>IF($B$40="6B",$G$40,0)</f>
        <v>0</v>
      </c>
      <c r="R40" s="237">
        <f>IF($B$40="6C",$G$40,0)</f>
        <v>0</v>
      </c>
      <c r="S40" s="237">
        <f>IF($B$40="6D",$G$40,0)</f>
        <v>0</v>
      </c>
      <c r="T40" s="237">
        <f>IF($B$40="6E",$G$40,0)</f>
        <v>0</v>
      </c>
      <c r="U40" s="237">
        <f>IF($B$40="6F",$G$40,0)</f>
        <v>0</v>
      </c>
    </row>
    <row r="41" spans="1:21" ht="19.5" customHeight="1">
      <c r="A41" s="78"/>
      <c r="B41" s="199"/>
      <c r="C41" s="189"/>
      <c r="D41" s="189"/>
      <c r="E41" s="189"/>
      <c r="F41" s="187"/>
      <c r="G41" s="187"/>
      <c r="H41" s="195"/>
      <c r="I41" s="195"/>
      <c r="J41" s="195"/>
      <c r="K41" s="197"/>
      <c r="L41" s="27"/>
      <c r="M41" s="237"/>
      <c r="N41" s="237"/>
      <c r="O41" s="237"/>
      <c r="P41" s="237"/>
      <c r="Q41" s="237"/>
      <c r="R41" s="237"/>
      <c r="S41" s="237"/>
      <c r="T41" s="237"/>
      <c r="U41" s="237"/>
    </row>
    <row r="42" spans="1:21" ht="19.5" customHeight="1">
      <c r="A42" s="52"/>
      <c r="B42" s="198"/>
      <c r="C42" s="188"/>
      <c r="D42" s="188"/>
      <c r="E42" s="188"/>
      <c r="F42" s="187">
        <f>SUM(C42:E43)</f>
        <v>0</v>
      </c>
      <c r="G42" s="187">
        <f>(D42*1.5)+(E42*2)+C42</f>
        <v>0</v>
      </c>
      <c r="H42" s="194"/>
      <c r="I42" s="194"/>
      <c r="J42" s="194"/>
      <c r="K42" s="196"/>
      <c r="L42" s="27"/>
      <c r="M42" s="237">
        <f>IF($B$42="1",$G$42,0)</f>
        <v>0</v>
      </c>
      <c r="N42" s="237">
        <f>IF($B$42="1A",$G$42,0)</f>
        <v>0</v>
      </c>
      <c r="O42" s="237">
        <f>IF($B$42="1B",$G$42,0)</f>
        <v>0</v>
      </c>
      <c r="P42" s="237">
        <f>IF($B$42="6A",$G$42,0)</f>
        <v>0</v>
      </c>
      <c r="Q42" s="237">
        <f>IF($B$42="6B",$G$42,0)</f>
        <v>0</v>
      </c>
      <c r="R42" s="237">
        <f>IF($B$42="6C",$G$42,0)</f>
        <v>0</v>
      </c>
      <c r="S42" s="237">
        <f>IF($B$42="6D",$G$42,0)</f>
        <v>0</v>
      </c>
      <c r="T42" s="237">
        <f>IF($B$42="6E",$G$42,0)</f>
        <v>0</v>
      </c>
      <c r="U42" s="237">
        <f>IF($B$42="6F",$G$42,0)</f>
        <v>0</v>
      </c>
    </row>
    <row r="43" spans="1:21" ht="19.5" customHeight="1">
      <c r="A43" s="78"/>
      <c r="B43" s="199"/>
      <c r="C43" s="189"/>
      <c r="D43" s="189"/>
      <c r="E43" s="189"/>
      <c r="F43" s="187"/>
      <c r="G43" s="187"/>
      <c r="H43" s="195"/>
      <c r="I43" s="195"/>
      <c r="J43" s="195"/>
      <c r="K43" s="197"/>
      <c r="L43" s="27"/>
      <c r="M43" s="237"/>
      <c r="N43" s="237"/>
      <c r="O43" s="237"/>
      <c r="P43" s="237"/>
      <c r="Q43" s="237"/>
      <c r="R43" s="237"/>
      <c r="S43" s="237"/>
      <c r="T43" s="237"/>
      <c r="U43" s="237"/>
    </row>
    <row r="44" spans="1:21" ht="19.5" customHeight="1">
      <c r="A44" s="52"/>
      <c r="B44" s="198"/>
      <c r="C44" s="188"/>
      <c r="D44" s="188"/>
      <c r="E44" s="188"/>
      <c r="F44" s="187">
        <f>SUM(C44:E45)</f>
        <v>0</v>
      </c>
      <c r="G44" s="187">
        <f>(D44*1.5)+(E44*2)+C44</f>
        <v>0</v>
      </c>
      <c r="H44" s="194"/>
      <c r="I44" s="194"/>
      <c r="J44" s="194"/>
      <c r="K44" s="196"/>
      <c r="L44" s="27"/>
      <c r="M44" s="237">
        <f>IF($B$44="1",$G$44,0)</f>
        <v>0</v>
      </c>
      <c r="N44" s="237">
        <f>IF($B$44="1A",$G$44,0)</f>
        <v>0</v>
      </c>
      <c r="O44" s="237">
        <f>IF($B$44="1B",$G$44,0)</f>
        <v>0</v>
      </c>
      <c r="P44" s="237">
        <f>IF($B$44="6A",$G$44,0)</f>
        <v>0</v>
      </c>
      <c r="Q44" s="237">
        <f>IF($B$44="6B",$G$44,0)</f>
        <v>0</v>
      </c>
      <c r="R44" s="237">
        <f>IF($B$44="6C",$G$44,0)</f>
        <v>0</v>
      </c>
      <c r="S44" s="237">
        <f>IF($B$44="6D",$G$44,0)</f>
        <v>0</v>
      </c>
      <c r="T44" s="237">
        <f>IF($B$44="6E",$G$44,0)</f>
        <v>0</v>
      </c>
      <c r="U44" s="237">
        <f>IF($B$44="6F",$G$44,0)</f>
        <v>0</v>
      </c>
    </row>
    <row r="45" spans="1:21" ht="19.5" customHeight="1" thickBot="1">
      <c r="A45" s="78"/>
      <c r="B45" s="233"/>
      <c r="C45" s="234"/>
      <c r="D45" s="234"/>
      <c r="E45" s="234"/>
      <c r="F45" s="214"/>
      <c r="G45" s="214"/>
      <c r="H45" s="235"/>
      <c r="I45" s="235"/>
      <c r="J45" s="235"/>
      <c r="K45" s="236"/>
      <c r="L45" s="27"/>
      <c r="M45" s="237"/>
      <c r="N45" s="237"/>
      <c r="O45" s="237"/>
      <c r="P45" s="237"/>
      <c r="Q45" s="237"/>
      <c r="R45" s="237"/>
      <c r="S45" s="237"/>
      <c r="T45" s="237"/>
      <c r="U45" s="237"/>
    </row>
    <row r="46" spans="1:21" ht="19.5" customHeight="1" thickTop="1">
      <c r="A46" s="225" t="s">
        <v>40</v>
      </c>
      <c r="B46" s="50"/>
      <c r="C46" s="227">
        <f aca="true" t="shared" si="0" ref="C46:K46">SUM(C8:C45)</f>
        <v>0</v>
      </c>
      <c r="D46" s="227">
        <f t="shared" si="0"/>
        <v>0</v>
      </c>
      <c r="E46" s="227">
        <f t="shared" si="0"/>
        <v>0</v>
      </c>
      <c r="F46" s="215">
        <f t="shared" si="0"/>
        <v>0</v>
      </c>
      <c r="G46" s="215">
        <f t="shared" si="0"/>
        <v>0</v>
      </c>
      <c r="H46" s="229">
        <f t="shared" si="0"/>
        <v>0</v>
      </c>
      <c r="I46" s="229">
        <f t="shared" si="0"/>
        <v>0</v>
      </c>
      <c r="J46" s="229">
        <f t="shared" si="0"/>
        <v>0</v>
      </c>
      <c r="K46" s="231">
        <f t="shared" si="0"/>
        <v>0</v>
      </c>
      <c r="L46" s="27"/>
      <c r="M46" s="237">
        <f>SUM(M8:M45)</f>
        <v>0</v>
      </c>
      <c r="N46" s="237">
        <f>SUM(N8:N45)</f>
        <v>0</v>
      </c>
      <c r="O46" s="237">
        <f aca="true" t="shared" si="1" ref="O46:U46">SUM(O8:O45)</f>
        <v>0</v>
      </c>
      <c r="P46" s="237">
        <f t="shared" si="1"/>
        <v>0</v>
      </c>
      <c r="Q46" s="237">
        <f t="shared" si="1"/>
        <v>0</v>
      </c>
      <c r="R46" s="237">
        <f t="shared" si="1"/>
        <v>0</v>
      </c>
      <c r="S46" s="237">
        <f t="shared" si="1"/>
        <v>0</v>
      </c>
      <c r="T46" s="237">
        <f t="shared" si="1"/>
        <v>0</v>
      </c>
      <c r="U46" s="237">
        <f t="shared" si="1"/>
        <v>0</v>
      </c>
    </row>
    <row r="47" spans="1:21" ht="19.5" customHeight="1" thickBot="1">
      <c r="A47" s="226"/>
      <c r="B47" s="51"/>
      <c r="C47" s="228"/>
      <c r="D47" s="228"/>
      <c r="E47" s="228"/>
      <c r="F47" s="216"/>
      <c r="G47" s="216"/>
      <c r="H47" s="230"/>
      <c r="I47" s="230"/>
      <c r="J47" s="230"/>
      <c r="K47" s="232"/>
      <c r="L47" s="27"/>
      <c r="M47" s="238"/>
      <c r="N47" s="238"/>
      <c r="O47" s="238"/>
      <c r="P47" s="238"/>
      <c r="Q47" s="238"/>
      <c r="R47" s="238"/>
      <c r="S47" s="238"/>
      <c r="T47" s="238"/>
      <c r="U47" s="238"/>
    </row>
    <row r="48" spans="1:14" ht="13.5" thickTop="1">
      <c r="A48" s="15"/>
      <c r="I48" s="224"/>
      <c r="J48" s="224"/>
      <c r="K48" s="224"/>
      <c r="N48" s="28"/>
    </row>
  </sheetData>
  <sheetProtection password="D81B" sheet="1" objects="1" scenarios="1"/>
  <mergeCells count="394">
    <mergeCell ref="T46:T47"/>
    <mergeCell ref="U46:U47"/>
    <mergeCell ref="S44:S45"/>
    <mergeCell ref="T44:T45"/>
    <mergeCell ref="U44:U45"/>
    <mergeCell ref="M46:M47"/>
    <mergeCell ref="N46:N47"/>
    <mergeCell ref="O46:O47"/>
    <mergeCell ref="P46:P47"/>
    <mergeCell ref="Q46:Q47"/>
    <mergeCell ref="R46:R47"/>
    <mergeCell ref="S46:S47"/>
    <mergeCell ref="R42:R43"/>
    <mergeCell ref="S42:S43"/>
    <mergeCell ref="T42:T43"/>
    <mergeCell ref="U42:U43"/>
    <mergeCell ref="M44:M45"/>
    <mergeCell ref="N44:N45"/>
    <mergeCell ref="O44:O45"/>
    <mergeCell ref="P44:P45"/>
    <mergeCell ref="Q44:Q45"/>
    <mergeCell ref="R44:R45"/>
    <mergeCell ref="Q40:Q41"/>
    <mergeCell ref="R40:R41"/>
    <mergeCell ref="S40:S41"/>
    <mergeCell ref="T40:T41"/>
    <mergeCell ref="U40:U41"/>
    <mergeCell ref="M42:M43"/>
    <mergeCell ref="N42:N43"/>
    <mergeCell ref="O42:O43"/>
    <mergeCell ref="P42:P43"/>
    <mergeCell ref="Q42:Q43"/>
    <mergeCell ref="M8:M9"/>
    <mergeCell ref="N8:N9"/>
    <mergeCell ref="O8:O9"/>
    <mergeCell ref="P8:P9"/>
    <mergeCell ref="M40:M41"/>
    <mergeCell ref="N40:N41"/>
    <mergeCell ref="O40:O41"/>
    <mergeCell ref="P40:P41"/>
    <mergeCell ref="R10:R11"/>
    <mergeCell ref="S10:S11"/>
    <mergeCell ref="T10:T11"/>
    <mergeCell ref="U10:U11"/>
    <mergeCell ref="Q8:Q9"/>
    <mergeCell ref="R8:R9"/>
    <mergeCell ref="S8:S9"/>
    <mergeCell ref="T8:T9"/>
    <mergeCell ref="M12:M13"/>
    <mergeCell ref="N12:N13"/>
    <mergeCell ref="O12:O13"/>
    <mergeCell ref="P12:P13"/>
    <mergeCell ref="U8:U9"/>
    <mergeCell ref="M10:M11"/>
    <mergeCell ref="N10:N11"/>
    <mergeCell ref="O10:O11"/>
    <mergeCell ref="P10:P11"/>
    <mergeCell ref="Q10:Q11"/>
    <mergeCell ref="R14:R15"/>
    <mergeCell ref="S14:S15"/>
    <mergeCell ref="T14:T15"/>
    <mergeCell ref="U14:U15"/>
    <mergeCell ref="Q12:Q13"/>
    <mergeCell ref="R12:R13"/>
    <mergeCell ref="S12:S13"/>
    <mergeCell ref="T12:T13"/>
    <mergeCell ref="M16:M17"/>
    <mergeCell ref="N16:N17"/>
    <mergeCell ref="O16:O17"/>
    <mergeCell ref="P16:P17"/>
    <mergeCell ref="U12:U13"/>
    <mergeCell ref="M14:M15"/>
    <mergeCell ref="N14:N15"/>
    <mergeCell ref="O14:O15"/>
    <mergeCell ref="P14:P15"/>
    <mergeCell ref="Q14:Q15"/>
    <mergeCell ref="R18:R19"/>
    <mergeCell ref="S18:S19"/>
    <mergeCell ref="T18:T19"/>
    <mergeCell ref="U18:U19"/>
    <mergeCell ref="Q16:Q17"/>
    <mergeCell ref="R16:R17"/>
    <mergeCell ref="S16:S17"/>
    <mergeCell ref="T16:T17"/>
    <mergeCell ref="M20:M21"/>
    <mergeCell ref="N20:N21"/>
    <mergeCell ref="O20:O21"/>
    <mergeCell ref="P20:P21"/>
    <mergeCell ref="U16:U17"/>
    <mergeCell ref="M18:M19"/>
    <mergeCell ref="N18:N19"/>
    <mergeCell ref="O18:O19"/>
    <mergeCell ref="P18:P19"/>
    <mergeCell ref="Q18:Q19"/>
    <mergeCell ref="R22:R23"/>
    <mergeCell ref="S22:S23"/>
    <mergeCell ref="T22:T23"/>
    <mergeCell ref="U22:U23"/>
    <mergeCell ref="Q20:Q21"/>
    <mergeCell ref="R20:R21"/>
    <mergeCell ref="S20:S21"/>
    <mergeCell ref="T20:T21"/>
    <mergeCell ref="M24:M25"/>
    <mergeCell ref="N24:N25"/>
    <mergeCell ref="O24:O25"/>
    <mergeCell ref="P24:P25"/>
    <mergeCell ref="U20:U21"/>
    <mergeCell ref="M22:M23"/>
    <mergeCell ref="N22:N23"/>
    <mergeCell ref="O22:O23"/>
    <mergeCell ref="P22:P23"/>
    <mergeCell ref="Q22:Q23"/>
    <mergeCell ref="R26:R27"/>
    <mergeCell ref="S26:S27"/>
    <mergeCell ref="T26:T27"/>
    <mergeCell ref="U26:U27"/>
    <mergeCell ref="Q24:Q25"/>
    <mergeCell ref="R24:R25"/>
    <mergeCell ref="S24:S25"/>
    <mergeCell ref="T24:T25"/>
    <mergeCell ref="M28:M29"/>
    <mergeCell ref="N28:N29"/>
    <mergeCell ref="O28:O29"/>
    <mergeCell ref="P28:P29"/>
    <mergeCell ref="U24:U25"/>
    <mergeCell ref="M26:M27"/>
    <mergeCell ref="N26:N27"/>
    <mergeCell ref="O26:O27"/>
    <mergeCell ref="P26:P27"/>
    <mergeCell ref="Q26:Q27"/>
    <mergeCell ref="R30:R31"/>
    <mergeCell ref="S30:S31"/>
    <mergeCell ref="T30:T31"/>
    <mergeCell ref="U30:U31"/>
    <mergeCell ref="Q28:Q29"/>
    <mergeCell ref="R28:R29"/>
    <mergeCell ref="S28:S29"/>
    <mergeCell ref="T28:T29"/>
    <mergeCell ref="M32:M33"/>
    <mergeCell ref="N32:N33"/>
    <mergeCell ref="O32:O33"/>
    <mergeCell ref="P32:P33"/>
    <mergeCell ref="U28:U29"/>
    <mergeCell ref="M30:M31"/>
    <mergeCell ref="N30:N31"/>
    <mergeCell ref="O30:O31"/>
    <mergeCell ref="P30:P31"/>
    <mergeCell ref="Q30:Q31"/>
    <mergeCell ref="R34:R35"/>
    <mergeCell ref="S34:S35"/>
    <mergeCell ref="T34:T35"/>
    <mergeCell ref="U34:U35"/>
    <mergeCell ref="Q32:Q33"/>
    <mergeCell ref="R32:R33"/>
    <mergeCell ref="S32:S33"/>
    <mergeCell ref="T32:T33"/>
    <mergeCell ref="M36:M37"/>
    <mergeCell ref="N36:N37"/>
    <mergeCell ref="O36:O37"/>
    <mergeCell ref="P36:P37"/>
    <mergeCell ref="U32:U33"/>
    <mergeCell ref="M34:M35"/>
    <mergeCell ref="N34:N35"/>
    <mergeCell ref="O34:O35"/>
    <mergeCell ref="P34:P35"/>
    <mergeCell ref="Q34:Q35"/>
    <mergeCell ref="T38:T39"/>
    <mergeCell ref="U38:U39"/>
    <mergeCell ref="Q36:Q37"/>
    <mergeCell ref="R36:R37"/>
    <mergeCell ref="S36:S37"/>
    <mergeCell ref="T36:T37"/>
    <mergeCell ref="E40:E41"/>
    <mergeCell ref="E42:E43"/>
    <mergeCell ref="U36:U37"/>
    <mergeCell ref="M38:M39"/>
    <mergeCell ref="N38:N39"/>
    <mergeCell ref="O38:O39"/>
    <mergeCell ref="P38:P39"/>
    <mergeCell ref="Q38:Q39"/>
    <mergeCell ref="R38:R39"/>
    <mergeCell ref="S38:S39"/>
    <mergeCell ref="E26:E27"/>
    <mergeCell ref="E28:E29"/>
    <mergeCell ref="D32:D33"/>
    <mergeCell ref="E44:E45"/>
    <mergeCell ref="E30:E31"/>
    <mergeCell ref="E32:E33"/>
    <mergeCell ref="E34:E35"/>
    <mergeCell ref="E36:E37"/>
    <mergeCell ref="D42:D43"/>
    <mergeCell ref="E38:E39"/>
    <mergeCell ref="E12:E13"/>
    <mergeCell ref="E14:E15"/>
    <mergeCell ref="E16:E17"/>
    <mergeCell ref="E18:E19"/>
    <mergeCell ref="E22:E23"/>
    <mergeCell ref="E24:E25"/>
    <mergeCell ref="D38:D39"/>
    <mergeCell ref="D24:D25"/>
    <mergeCell ref="D26:D27"/>
    <mergeCell ref="D28:D29"/>
    <mergeCell ref="D30:D31"/>
    <mergeCell ref="D44:D45"/>
    <mergeCell ref="D16:D17"/>
    <mergeCell ref="D18:D19"/>
    <mergeCell ref="D20:D21"/>
    <mergeCell ref="D22:D23"/>
    <mergeCell ref="D34:D35"/>
    <mergeCell ref="D36:D37"/>
    <mergeCell ref="H20:H21"/>
    <mergeCell ref="E20:E21"/>
    <mergeCell ref="I20:I21"/>
    <mergeCell ref="J20:J21"/>
    <mergeCell ref="J14:J15"/>
    <mergeCell ref="J16:J17"/>
    <mergeCell ref="I14:I15"/>
    <mergeCell ref="I16:I17"/>
    <mergeCell ref="K44:K45"/>
    <mergeCell ref="B18:B19"/>
    <mergeCell ref="C18:C19"/>
    <mergeCell ref="G18:G19"/>
    <mergeCell ref="H18:H19"/>
    <mergeCell ref="I18:I19"/>
    <mergeCell ref="J18:J19"/>
    <mergeCell ref="K18:K19"/>
    <mergeCell ref="C20:C21"/>
    <mergeCell ref="G20:G21"/>
    <mergeCell ref="K32:K33"/>
    <mergeCell ref="K34:K35"/>
    <mergeCell ref="K36:K37"/>
    <mergeCell ref="K38:K39"/>
    <mergeCell ref="K42:K43"/>
    <mergeCell ref="K40:K41"/>
    <mergeCell ref="K22:K23"/>
    <mergeCell ref="K24:K25"/>
    <mergeCell ref="K20:K21"/>
    <mergeCell ref="K26:K27"/>
    <mergeCell ref="K28:K29"/>
    <mergeCell ref="K30:K31"/>
    <mergeCell ref="J34:J35"/>
    <mergeCell ref="J36:J37"/>
    <mergeCell ref="J38:J39"/>
    <mergeCell ref="J42:J43"/>
    <mergeCell ref="J40:J41"/>
    <mergeCell ref="J44:J45"/>
    <mergeCell ref="I24:I25"/>
    <mergeCell ref="I26:I27"/>
    <mergeCell ref="I28:I29"/>
    <mergeCell ref="I30:I31"/>
    <mergeCell ref="I32:I33"/>
    <mergeCell ref="J26:J27"/>
    <mergeCell ref="J28:J29"/>
    <mergeCell ref="J30:J31"/>
    <mergeCell ref="J32:J33"/>
    <mergeCell ref="H44:H45"/>
    <mergeCell ref="I34:I35"/>
    <mergeCell ref="I42:I43"/>
    <mergeCell ref="I44:I45"/>
    <mergeCell ref="I40:I41"/>
    <mergeCell ref="J22:J23"/>
    <mergeCell ref="J24:J25"/>
    <mergeCell ref="I36:I37"/>
    <mergeCell ref="I38:I39"/>
    <mergeCell ref="I22:I23"/>
    <mergeCell ref="H34:H35"/>
    <mergeCell ref="H30:H31"/>
    <mergeCell ref="H32:H33"/>
    <mergeCell ref="H36:H37"/>
    <mergeCell ref="H38:H39"/>
    <mergeCell ref="H42:H43"/>
    <mergeCell ref="G38:G39"/>
    <mergeCell ref="G42:G43"/>
    <mergeCell ref="G44:G45"/>
    <mergeCell ref="H12:H13"/>
    <mergeCell ref="H14:H15"/>
    <mergeCell ref="H16:H17"/>
    <mergeCell ref="H22:H23"/>
    <mergeCell ref="H24:H25"/>
    <mergeCell ref="H26:H27"/>
    <mergeCell ref="H28:H29"/>
    <mergeCell ref="G26:G27"/>
    <mergeCell ref="G28:G29"/>
    <mergeCell ref="G30:G31"/>
    <mergeCell ref="G32:G33"/>
    <mergeCell ref="G34:G35"/>
    <mergeCell ref="G36:G37"/>
    <mergeCell ref="C34:C35"/>
    <mergeCell ref="C36:C37"/>
    <mergeCell ref="C38:C39"/>
    <mergeCell ref="C42:C43"/>
    <mergeCell ref="C44:C45"/>
    <mergeCell ref="G12:G13"/>
    <mergeCell ref="G14:G15"/>
    <mergeCell ref="G16:G17"/>
    <mergeCell ref="G22:G23"/>
    <mergeCell ref="G24:G25"/>
    <mergeCell ref="B42:B43"/>
    <mergeCell ref="B40:B41"/>
    <mergeCell ref="B44:B45"/>
    <mergeCell ref="B22:B23"/>
    <mergeCell ref="C12:C13"/>
    <mergeCell ref="C14:C15"/>
    <mergeCell ref="C16:C17"/>
    <mergeCell ref="C22:C23"/>
    <mergeCell ref="C24:C25"/>
    <mergeCell ref="C26:C27"/>
    <mergeCell ref="B28:B29"/>
    <mergeCell ref="B30:B31"/>
    <mergeCell ref="B32:B33"/>
    <mergeCell ref="B34:B35"/>
    <mergeCell ref="B36:B37"/>
    <mergeCell ref="B38:B39"/>
    <mergeCell ref="B16:B17"/>
    <mergeCell ref="B10:B11"/>
    <mergeCell ref="B24:B25"/>
    <mergeCell ref="B20:B21"/>
    <mergeCell ref="B12:B13"/>
    <mergeCell ref="B26:B27"/>
    <mergeCell ref="B14:B15"/>
    <mergeCell ref="J10:J11"/>
    <mergeCell ref="K10:K11"/>
    <mergeCell ref="J12:J13"/>
    <mergeCell ref="K12:K13"/>
    <mergeCell ref="D10:D11"/>
    <mergeCell ref="E10:E11"/>
    <mergeCell ref="D12:D13"/>
    <mergeCell ref="D14:D15"/>
    <mergeCell ref="K14:K15"/>
    <mergeCell ref="D46:D47"/>
    <mergeCell ref="E46:E47"/>
    <mergeCell ref="A3:K3"/>
    <mergeCell ref="C10:C11"/>
    <mergeCell ref="G10:G11"/>
    <mergeCell ref="H10:H11"/>
    <mergeCell ref="I10:I11"/>
    <mergeCell ref="B5:B7"/>
    <mergeCell ref="A6:A7"/>
    <mergeCell ref="H8:H9"/>
    <mergeCell ref="H40:H41"/>
    <mergeCell ref="D40:D41"/>
    <mergeCell ref="I48:K48"/>
    <mergeCell ref="A46:A47"/>
    <mergeCell ref="C46:C47"/>
    <mergeCell ref="G46:G47"/>
    <mergeCell ref="H46:H47"/>
    <mergeCell ref="I46:I47"/>
    <mergeCell ref="J46:J47"/>
    <mergeCell ref="K46:K47"/>
    <mergeCell ref="D5:D7"/>
    <mergeCell ref="E5:E7"/>
    <mergeCell ref="D8:D9"/>
    <mergeCell ref="F5:F7"/>
    <mergeCell ref="C40:C41"/>
    <mergeCell ref="G40:G41"/>
    <mergeCell ref="G5:G7"/>
    <mergeCell ref="C28:C29"/>
    <mergeCell ref="C30:C31"/>
    <mergeCell ref="C32:C33"/>
    <mergeCell ref="I5:I7"/>
    <mergeCell ref="J5:J7"/>
    <mergeCell ref="K5:K7"/>
    <mergeCell ref="B8:B9"/>
    <mergeCell ref="C8:C9"/>
    <mergeCell ref="C5:C7"/>
    <mergeCell ref="G8:G9"/>
    <mergeCell ref="E8:E9"/>
    <mergeCell ref="F8:F9"/>
    <mergeCell ref="H5:H7"/>
    <mergeCell ref="F10:F11"/>
    <mergeCell ref="F12:F13"/>
    <mergeCell ref="F14:F15"/>
    <mergeCell ref="F16:F17"/>
    <mergeCell ref="J8:J9"/>
    <mergeCell ref="K8:K9"/>
    <mergeCell ref="I8:I9"/>
    <mergeCell ref="I12:I13"/>
    <mergeCell ref="K16:K17"/>
    <mergeCell ref="F30:F31"/>
    <mergeCell ref="F32:F33"/>
    <mergeCell ref="F18:F19"/>
    <mergeCell ref="F20:F21"/>
    <mergeCell ref="F22:F23"/>
    <mergeCell ref="F24:F25"/>
    <mergeCell ref="B2:D2"/>
    <mergeCell ref="F42:F43"/>
    <mergeCell ref="F44:F45"/>
    <mergeCell ref="F46:F47"/>
    <mergeCell ref="F34:F35"/>
    <mergeCell ref="F36:F37"/>
    <mergeCell ref="F38:F39"/>
    <mergeCell ref="F40:F41"/>
    <mergeCell ref="F26:F27"/>
    <mergeCell ref="F28:F29"/>
  </mergeCells>
  <printOptions horizontalCentered="1" verticalCentered="1"/>
  <pageMargins left="0.25" right="0.25" top="0.71" bottom="0.25" header="0.25" footer="0.5"/>
  <pageSetup fitToHeight="1" fitToWidth="1" horizontalDpi="300" verticalDpi="300" orientation="landscape" scale="61" r:id="rId1"/>
  <headerFooter alignWithMargins="0">
    <oddHeader>&amp;C&amp;"Times New Roman,Bold"&amp;16NATIONAL ELECTRICAL BENEFIT FUND&amp;14
IBEW LOCAL 364 &amp; NORTHERN ILLINOIS NECA
MONTHLY FRINGE BENEFIT AND CONTRIBUTION REPORT&amp;12
</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U48"/>
  <sheetViews>
    <sheetView zoomScale="75" zoomScaleNormal="75" zoomScalePageLayoutView="0" workbookViewId="0" topLeftCell="A1">
      <selection activeCell="A8" sqref="A8"/>
    </sheetView>
  </sheetViews>
  <sheetFormatPr defaultColWidth="9.140625" defaultRowHeight="12.75"/>
  <cols>
    <col min="1" max="1" width="39.00390625" style="5" customWidth="1"/>
    <col min="2" max="2" width="10.7109375" style="5" customWidth="1"/>
    <col min="3" max="4" width="15.7109375" style="5" customWidth="1"/>
    <col min="5" max="5" width="16.57421875" style="5" customWidth="1"/>
    <col min="6" max="7" width="15.7109375" style="5" customWidth="1"/>
    <col min="8" max="8" width="19.57421875" style="5" customWidth="1"/>
    <col min="9" max="11" width="15.7109375" style="5" customWidth="1"/>
    <col min="12" max="12" width="3.00390625" style="5" customWidth="1"/>
    <col min="13" max="16384" width="9.140625" style="5" customWidth="1"/>
  </cols>
  <sheetData>
    <row r="1" spans="1:11" ht="12.75">
      <c r="A1" s="41"/>
      <c r="B1" s="41"/>
      <c r="C1" s="41"/>
      <c r="D1" s="41"/>
      <c r="E1" s="41"/>
      <c r="F1" s="41"/>
      <c r="G1" s="41"/>
      <c r="H1" s="41"/>
      <c r="I1" s="41"/>
      <c r="J1" s="41"/>
      <c r="K1" s="41"/>
    </row>
    <row r="2" spans="1:14" s="3" customFormat="1" ht="16.5" thickBot="1">
      <c r="A2" s="42" t="s">
        <v>64</v>
      </c>
      <c r="B2" s="204">
        <f>'Cover Sheet'!A2</f>
        <v>0</v>
      </c>
      <c r="C2" s="204"/>
      <c r="D2" s="204"/>
      <c r="E2" s="43" t="s">
        <v>65</v>
      </c>
      <c r="F2" s="44">
        <f>'Cover Sheet'!G2</f>
        <v>0</v>
      </c>
      <c r="G2" s="43" t="s">
        <v>66</v>
      </c>
      <c r="H2" s="75">
        <v>364</v>
      </c>
      <c r="J2" s="43" t="s">
        <v>67</v>
      </c>
      <c r="K2" s="75">
        <v>4</v>
      </c>
      <c r="L2" s="1"/>
      <c r="M2" s="1"/>
      <c r="N2" s="1"/>
    </row>
    <row r="3" spans="1:11" ht="13.5" thickBot="1">
      <c r="A3" s="200"/>
      <c r="B3" s="200"/>
      <c r="C3" s="200"/>
      <c r="D3" s="200"/>
      <c r="E3" s="200"/>
      <c r="F3" s="200"/>
      <c r="G3" s="200"/>
      <c r="H3" s="200"/>
      <c r="I3" s="200"/>
      <c r="J3" s="200"/>
      <c r="K3" s="200"/>
    </row>
    <row r="4" spans="1:14" s="21" customFormat="1" ht="14.25" thickBot="1" thickTop="1">
      <c r="A4" s="45">
        <v>1</v>
      </c>
      <c r="B4" s="46">
        <v>2</v>
      </c>
      <c r="C4" s="46">
        <v>3</v>
      </c>
      <c r="D4" s="46">
        <v>4</v>
      </c>
      <c r="E4" s="46">
        <v>5</v>
      </c>
      <c r="F4" s="46">
        <v>6</v>
      </c>
      <c r="G4" s="46">
        <v>7</v>
      </c>
      <c r="H4" s="46">
        <v>8</v>
      </c>
      <c r="I4" s="46">
        <v>9</v>
      </c>
      <c r="J4" s="47">
        <v>10</v>
      </c>
      <c r="K4" s="48">
        <v>11</v>
      </c>
      <c r="L4" s="7"/>
      <c r="M4" s="7"/>
      <c r="N4" s="7"/>
    </row>
    <row r="5" spans="1:14" s="24" customFormat="1" ht="13.5" customHeight="1" thickTop="1">
      <c r="A5" s="49" t="s">
        <v>33</v>
      </c>
      <c r="B5" s="191" t="s">
        <v>34</v>
      </c>
      <c r="C5" s="191" t="s">
        <v>62</v>
      </c>
      <c r="D5" s="191" t="s">
        <v>50</v>
      </c>
      <c r="E5" s="191" t="s">
        <v>51</v>
      </c>
      <c r="F5" s="191" t="s">
        <v>63</v>
      </c>
      <c r="G5" s="191" t="s">
        <v>35</v>
      </c>
      <c r="H5" s="191" t="s">
        <v>87</v>
      </c>
      <c r="I5" s="191" t="s">
        <v>36</v>
      </c>
      <c r="J5" s="191" t="s">
        <v>37</v>
      </c>
      <c r="K5" s="207" t="s">
        <v>38</v>
      </c>
      <c r="L5" s="23"/>
      <c r="M5" s="23"/>
      <c r="N5" s="23"/>
    </row>
    <row r="6" spans="1:14" s="24" customFormat="1" ht="12.75">
      <c r="A6" s="210" t="s">
        <v>39</v>
      </c>
      <c r="B6" s="192"/>
      <c r="C6" s="192"/>
      <c r="D6" s="192"/>
      <c r="E6" s="192"/>
      <c r="F6" s="192"/>
      <c r="G6" s="192"/>
      <c r="H6" s="192"/>
      <c r="I6" s="192"/>
      <c r="J6" s="192"/>
      <c r="K6" s="208"/>
      <c r="L6" s="23"/>
      <c r="M6" s="23"/>
      <c r="N6" s="23"/>
    </row>
    <row r="7" spans="1:21" s="26" customFormat="1" ht="13.5" thickBot="1">
      <c r="A7" s="211"/>
      <c r="B7" s="193"/>
      <c r="C7" s="193"/>
      <c r="D7" s="193"/>
      <c r="E7" s="193"/>
      <c r="F7" s="193"/>
      <c r="G7" s="193"/>
      <c r="H7" s="193"/>
      <c r="I7" s="193"/>
      <c r="J7" s="193"/>
      <c r="K7" s="209"/>
      <c r="L7" s="25"/>
      <c r="M7" s="69">
        <v>1</v>
      </c>
      <c r="N7" s="69" t="s">
        <v>76</v>
      </c>
      <c r="O7" s="69" t="s">
        <v>77</v>
      </c>
      <c r="P7" s="69" t="s">
        <v>78</v>
      </c>
      <c r="Q7" s="69" t="s">
        <v>79</v>
      </c>
      <c r="R7" s="69" t="s">
        <v>80</v>
      </c>
      <c r="S7" s="69" t="s">
        <v>81</v>
      </c>
      <c r="T7" s="69" t="s">
        <v>82</v>
      </c>
      <c r="U7" s="69" t="s">
        <v>83</v>
      </c>
    </row>
    <row r="8" spans="1:21" ht="19.5" customHeight="1" thickTop="1">
      <c r="A8" s="52"/>
      <c r="B8" s="219"/>
      <c r="C8" s="220"/>
      <c r="D8" s="220"/>
      <c r="E8" s="220"/>
      <c r="F8" s="223">
        <f>SUM(C8:E9)</f>
        <v>0</v>
      </c>
      <c r="G8" s="221">
        <f>(D8*1.5)+(E8*2)+C8</f>
        <v>0</v>
      </c>
      <c r="H8" s="217"/>
      <c r="I8" s="217"/>
      <c r="J8" s="217"/>
      <c r="K8" s="218"/>
      <c r="L8" s="27"/>
      <c r="M8" s="237">
        <f>IF($B$8="1",$G$8,0)</f>
        <v>0</v>
      </c>
      <c r="N8" s="237">
        <f>IF($B$8="1A",$G$8,0)</f>
        <v>0</v>
      </c>
      <c r="O8" s="237">
        <f>IF($B$8="1B",$G$8,0)</f>
        <v>0</v>
      </c>
      <c r="P8" s="237">
        <f>IF($B$8="6A",$G$8,0)</f>
        <v>0</v>
      </c>
      <c r="Q8" s="237">
        <f>IF($B$8="6B",$G$8,0)</f>
        <v>0</v>
      </c>
      <c r="R8" s="237">
        <f>IF($B$8="6C",$G$8,0)</f>
        <v>0</v>
      </c>
      <c r="S8" s="237">
        <f>IF($B$8="6D",$G$8,0)</f>
        <v>0</v>
      </c>
      <c r="T8" s="237">
        <f>IF($B$8="6E",$G$8,0)</f>
        <v>0</v>
      </c>
      <c r="U8" s="237">
        <f>IF($B$8="6F",$G$8,0)</f>
        <v>0</v>
      </c>
    </row>
    <row r="9" spans="1:21" ht="19.5" customHeight="1">
      <c r="A9" s="78"/>
      <c r="B9" s="199"/>
      <c r="C9" s="189"/>
      <c r="D9" s="189"/>
      <c r="E9" s="189"/>
      <c r="F9" s="187"/>
      <c r="G9" s="222"/>
      <c r="H9" s="195"/>
      <c r="I9" s="195"/>
      <c r="J9" s="195"/>
      <c r="K9" s="197"/>
      <c r="L9" s="27"/>
      <c r="M9" s="237"/>
      <c r="N9" s="237"/>
      <c r="O9" s="237"/>
      <c r="P9" s="237"/>
      <c r="Q9" s="237"/>
      <c r="R9" s="237"/>
      <c r="S9" s="237"/>
      <c r="T9" s="237"/>
      <c r="U9" s="237"/>
    </row>
    <row r="10" spans="1:21" ht="19.5" customHeight="1">
      <c r="A10" s="52"/>
      <c r="B10" s="198"/>
      <c r="C10" s="188"/>
      <c r="D10" s="188"/>
      <c r="E10" s="188"/>
      <c r="F10" s="187">
        <f>SUM(C10:E11)</f>
        <v>0</v>
      </c>
      <c r="G10" s="187">
        <f>(D10*1.5)+(E10*2)+C10</f>
        <v>0</v>
      </c>
      <c r="H10" s="194"/>
      <c r="I10" s="194"/>
      <c r="J10" s="194"/>
      <c r="K10" s="196"/>
      <c r="L10" s="27"/>
      <c r="M10" s="237">
        <f>IF($B$10="1",$G$10,0)</f>
        <v>0</v>
      </c>
      <c r="N10" s="237">
        <f>IF($B$10="1A",$G$10,0)</f>
        <v>0</v>
      </c>
      <c r="O10" s="237">
        <f>IF($B$10="1B",$G$10,0)</f>
        <v>0</v>
      </c>
      <c r="P10" s="237">
        <f>IF($B$10="6A",$G$10,0)</f>
        <v>0</v>
      </c>
      <c r="Q10" s="237">
        <f>IF($B$10="6B",$G$10,0)</f>
        <v>0</v>
      </c>
      <c r="R10" s="237">
        <f>IF($B$10="6C",$G$10,0)</f>
        <v>0</v>
      </c>
      <c r="S10" s="237">
        <f>IF($B$10="6D",$G$10,0)</f>
        <v>0</v>
      </c>
      <c r="T10" s="237">
        <f>IF($B$10="6E",$G$10,0)</f>
        <v>0</v>
      </c>
      <c r="U10" s="237">
        <f>IF($B$10="6F",$G$10,0)</f>
        <v>0</v>
      </c>
    </row>
    <row r="11" spans="1:21" ht="19.5" customHeight="1">
      <c r="A11" s="78"/>
      <c r="B11" s="199"/>
      <c r="C11" s="189"/>
      <c r="D11" s="189"/>
      <c r="E11" s="189"/>
      <c r="F11" s="187"/>
      <c r="G11" s="187"/>
      <c r="H11" s="195"/>
      <c r="I11" s="195"/>
      <c r="J11" s="195"/>
      <c r="K11" s="197"/>
      <c r="L11" s="27"/>
      <c r="M11" s="237"/>
      <c r="N11" s="237"/>
      <c r="O11" s="237"/>
      <c r="P11" s="237"/>
      <c r="Q11" s="237"/>
      <c r="R11" s="237"/>
      <c r="S11" s="237"/>
      <c r="T11" s="237"/>
      <c r="U11" s="237"/>
    </row>
    <row r="12" spans="1:21" ht="19.5" customHeight="1">
      <c r="A12" s="52"/>
      <c r="B12" s="198"/>
      <c r="C12" s="188"/>
      <c r="D12" s="188"/>
      <c r="E12" s="188"/>
      <c r="F12" s="187">
        <f>SUM(C12:E13)</f>
        <v>0</v>
      </c>
      <c r="G12" s="187">
        <f>(D12*1.5)+(E12*2)+C12</f>
        <v>0</v>
      </c>
      <c r="H12" s="194"/>
      <c r="I12" s="194"/>
      <c r="J12" s="194"/>
      <c r="K12" s="196"/>
      <c r="L12" s="27"/>
      <c r="M12" s="237">
        <f>IF($B$12="1",$G$12,0)</f>
        <v>0</v>
      </c>
      <c r="N12" s="237">
        <f>IF($B$12="1A",$G$12,0)</f>
        <v>0</v>
      </c>
      <c r="O12" s="237">
        <f>IF($B$12="1B",$G$12,0)</f>
        <v>0</v>
      </c>
      <c r="P12" s="237">
        <f>IF($B$12="6A",$G$12,0)</f>
        <v>0</v>
      </c>
      <c r="Q12" s="237">
        <f>IF($B$12="6B",$G$12,0)</f>
        <v>0</v>
      </c>
      <c r="R12" s="237">
        <f>IF($B$12="6C",$G$12,0)</f>
        <v>0</v>
      </c>
      <c r="S12" s="237">
        <f>IF($B$12="6D",$G$12,0)</f>
        <v>0</v>
      </c>
      <c r="T12" s="237">
        <f>IF($B$12="6E",$G$12,0)</f>
        <v>0</v>
      </c>
      <c r="U12" s="237">
        <f>IF($B$12="6F",$G$12,0)</f>
        <v>0</v>
      </c>
    </row>
    <row r="13" spans="1:21" ht="19.5" customHeight="1">
      <c r="A13" s="78"/>
      <c r="B13" s="199"/>
      <c r="C13" s="189"/>
      <c r="D13" s="189"/>
      <c r="E13" s="189"/>
      <c r="F13" s="187"/>
      <c r="G13" s="187"/>
      <c r="H13" s="195"/>
      <c r="I13" s="195"/>
      <c r="J13" s="195"/>
      <c r="K13" s="197"/>
      <c r="L13" s="27"/>
      <c r="M13" s="237"/>
      <c r="N13" s="237"/>
      <c r="O13" s="237"/>
      <c r="P13" s="237"/>
      <c r="Q13" s="237"/>
      <c r="R13" s="237"/>
      <c r="S13" s="237"/>
      <c r="T13" s="237"/>
      <c r="U13" s="237"/>
    </row>
    <row r="14" spans="1:21" ht="19.5" customHeight="1">
      <c r="A14" s="52"/>
      <c r="B14" s="198"/>
      <c r="C14" s="188"/>
      <c r="D14" s="188"/>
      <c r="E14" s="188"/>
      <c r="F14" s="187">
        <f>SUM(C14:E15)</f>
        <v>0</v>
      </c>
      <c r="G14" s="187">
        <f>(D14*1.5)+(E14*2)+C14</f>
        <v>0</v>
      </c>
      <c r="H14" s="194"/>
      <c r="I14" s="194"/>
      <c r="J14" s="194"/>
      <c r="K14" s="196"/>
      <c r="L14" s="27"/>
      <c r="M14" s="237">
        <f>IF($B$14="1",$G$14,0)</f>
        <v>0</v>
      </c>
      <c r="N14" s="237">
        <f>IF($B$14="1A",$G$14,0)</f>
        <v>0</v>
      </c>
      <c r="O14" s="237">
        <f>IF($B$14="1B",$G$14,0)</f>
        <v>0</v>
      </c>
      <c r="P14" s="237">
        <f>IF($B$14="6A",$G$14,0)</f>
        <v>0</v>
      </c>
      <c r="Q14" s="237">
        <f>IF($B$14="6B",$G$14,0)</f>
        <v>0</v>
      </c>
      <c r="R14" s="237">
        <f>IF($B$14="6C",$G$14,0)</f>
        <v>0</v>
      </c>
      <c r="S14" s="237">
        <f>IF($B$14="6D",$G$14,0)</f>
        <v>0</v>
      </c>
      <c r="T14" s="237">
        <f>IF($B$14="6E",$G$14,0)</f>
        <v>0</v>
      </c>
      <c r="U14" s="237">
        <f>IF($B$14="6F",$G$14,0)</f>
        <v>0</v>
      </c>
    </row>
    <row r="15" spans="1:21" ht="19.5" customHeight="1">
      <c r="A15" s="78"/>
      <c r="B15" s="199"/>
      <c r="C15" s="189"/>
      <c r="D15" s="189"/>
      <c r="E15" s="189"/>
      <c r="F15" s="187"/>
      <c r="G15" s="187"/>
      <c r="H15" s="195"/>
      <c r="I15" s="195"/>
      <c r="J15" s="195"/>
      <c r="K15" s="197"/>
      <c r="L15" s="27"/>
      <c r="M15" s="237"/>
      <c r="N15" s="237"/>
      <c r="O15" s="237"/>
      <c r="P15" s="237"/>
      <c r="Q15" s="237"/>
      <c r="R15" s="237"/>
      <c r="S15" s="237"/>
      <c r="T15" s="237"/>
      <c r="U15" s="237"/>
    </row>
    <row r="16" spans="1:21" ht="19.5" customHeight="1">
      <c r="A16" s="52"/>
      <c r="B16" s="198"/>
      <c r="C16" s="188"/>
      <c r="D16" s="188"/>
      <c r="E16" s="188"/>
      <c r="F16" s="187">
        <f>SUM(C16:E17)</f>
        <v>0</v>
      </c>
      <c r="G16" s="187">
        <f>(D16*1.5)+(E16*2)+C16</f>
        <v>0</v>
      </c>
      <c r="H16" s="194"/>
      <c r="I16" s="194"/>
      <c r="J16" s="194"/>
      <c r="K16" s="196"/>
      <c r="L16" s="27"/>
      <c r="M16" s="237">
        <f>IF($B$16="1",$G$16,0)</f>
        <v>0</v>
      </c>
      <c r="N16" s="237">
        <f>IF($B$16="1A",$G$16,0)</f>
        <v>0</v>
      </c>
      <c r="O16" s="237">
        <f>IF($B$16="1B",$G$16,0)</f>
        <v>0</v>
      </c>
      <c r="P16" s="237">
        <f>IF($B$16="6A",$G$16,0)</f>
        <v>0</v>
      </c>
      <c r="Q16" s="237">
        <f>IF($B$16="6B",$G$16,0)</f>
        <v>0</v>
      </c>
      <c r="R16" s="237">
        <f>IF($B$16="6C",$G$16,0)</f>
        <v>0</v>
      </c>
      <c r="S16" s="237">
        <f>IF($B$16="6D",$G$16,0)</f>
        <v>0</v>
      </c>
      <c r="T16" s="237">
        <f>IF($B$16="6E",$G$16,0)</f>
        <v>0</v>
      </c>
      <c r="U16" s="237">
        <f>IF($B$16="6F",$G$16,0)</f>
        <v>0</v>
      </c>
    </row>
    <row r="17" spans="1:21" ht="19.5" customHeight="1">
      <c r="A17" s="78"/>
      <c r="B17" s="199"/>
      <c r="C17" s="189"/>
      <c r="D17" s="189"/>
      <c r="E17" s="189"/>
      <c r="F17" s="187"/>
      <c r="G17" s="187"/>
      <c r="H17" s="195"/>
      <c r="I17" s="195"/>
      <c r="J17" s="195"/>
      <c r="K17" s="197"/>
      <c r="L17" s="27"/>
      <c r="M17" s="237"/>
      <c r="N17" s="237"/>
      <c r="O17" s="237"/>
      <c r="P17" s="237"/>
      <c r="Q17" s="237"/>
      <c r="R17" s="237"/>
      <c r="S17" s="237"/>
      <c r="T17" s="237"/>
      <c r="U17" s="237"/>
    </row>
    <row r="18" spans="1:21" ht="19.5" customHeight="1">
      <c r="A18" s="52"/>
      <c r="B18" s="198"/>
      <c r="C18" s="188"/>
      <c r="D18" s="188"/>
      <c r="E18" s="188"/>
      <c r="F18" s="187">
        <f>SUM(C18:E19)</f>
        <v>0</v>
      </c>
      <c r="G18" s="187">
        <f>(D18*1.5)+(E18*2)+C18</f>
        <v>0</v>
      </c>
      <c r="H18" s="194"/>
      <c r="I18" s="194"/>
      <c r="J18" s="194"/>
      <c r="K18" s="196"/>
      <c r="L18" s="27"/>
      <c r="M18" s="237">
        <f>IF($B$18="1",$G$18,0)</f>
        <v>0</v>
      </c>
      <c r="N18" s="237">
        <f>IF($B$18="1A",$G$18,0)</f>
        <v>0</v>
      </c>
      <c r="O18" s="237">
        <f>IF($B$18="1B",$G$18,0)</f>
        <v>0</v>
      </c>
      <c r="P18" s="237">
        <f>IF($B$18="6A",$G$18,0)</f>
        <v>0</v>
      </c>
      <c r="Q18" s="237">
        <f>IF($B$18="6B",$G$18,0)</f>
        <v>0</v>
      </c>
      <c r="R18" s="237">
        <f>IF($B$18="6C",$G$18,0)</f>
        <v>0</v>
      </c>
      <c r="S18" s="237">
        <f>IF($B$18="6D",$G$18,0)</f>
        <v>0</v>
      </c>
      <c r="T18" s="237">
        <f>IF($B$18="6E",$G$18,0)</f>
        <v>0</v>
      </c>
      <c r="U18" s="237">
        <f>IF($B$18="6F",$G$18,0)</f>
        <v>0</v>
      </c>
    </row>
    <row r="19" spans="1:21" ht="19.5" customHeight="1">
      <c r="A19" s="78"/>
      <c r="B19" s="199"/>
      <c r="C19" s="189"/>
      <c r="D19" s="189"/>
      <c r="E19" s="189"/>
      <c r="F19" s="187"/>
      <c r="G19" s="187"/>
      <c r="H19" s="195"/>
      <c r="I19" s="195"/>
      <c r="J19" s="195"/>
      <c r="K19" s="197"/>
      <c r="L19" s="27"/>
      <c r="M19" s="237"/>
      <c r="N19" s="237"/>
      <c r="O19" s="237"/>
      <c r="P19" s="237"/>
      <c r="Q19" s="237"/>
      <c r="R19" s="237"/>
      <c r="S19" s="237"/>
      <c r="T19" s="237"/>
      <c r="U19" s="237"/>
    </row>
    <row r="20" spans="1:21" ht="19.5" customHeight="1">
      <c r="A20" s="52"/>
      <c r="B20" s="198"/>
      <c r="C20" s="188"/>
      <c r="D20" s="188"/>
      <c r="E20" s="188"/>
      <c r="F20" s="187">
        <f>SUM(C20:E21)</f>
        <v>0</v>
      </c>
      <c r="G20" s="187">
        <f>(D20*1.5)+(E20*2)+C20</f>
        <v>0</v>
      </c>
      <c r="H20" s="194"/>
      <c r="I20" s="194"/>
      <c r="J20" s="194"/>
      <c r="K20" s="196"/>
      <c r="L20" s="27"/>
      <c r="M20" s="237">
        <f>IF($B$20="1",$G$20,0)</f>
        <v>0</v>
      </c>
      <c r="N20" s="237">
        <f>IF($B$20="1A",$G$20,0)</f>
        <v>0</v>
      </c>
      <c r="O20" s="237">
        <f>IF($B$20="1B",$G$20,0)</f>
        <v>0</v>
      </c>
      <c r="P20" s="237">
        <f>IF($B$20="6A",$G$20,0)</f>
        <v>0</v>
      </c>
      <c r="Q20" s="237">
        <f>IF($B$20="6B",$G$20,0)</f>
        <v>0</v>
      </c>
      <c r="R20" s="237">
        <f>IF($B$20="6C",$G$20,0)</f>
        <v>0</v>
      </c>
      <c r="S20" s="237">
        <f>IF($B$20="6D",$G$20,0)</f>
        <v>0</v>
      </c>
      <c r="T20" s="237">
        <f>IF($B$20="6E",$G$20,0)</f>
        <v>0</v>
      </c>
      <c r="U20" s="237">
        <f>IF($B$20="6F",$G$20,0)</f>
        <v>0</v>
      </c>
    </row>
    <row r="21" spans="1:21" ht="19.5" customHeight="1">
      <c r="A21" s="78"/>
      <c r="B21" s="199"/>
      <c r="C21" s="189"/>
      <c r="D21" s="189"/>
      <c r="E21" s="189"/>
      <c r="F21" s="187"/>
      <c r="G21" s="187"/>
      <c r="H21" s="195"/>
      <c r="I21" s="195"/>
      <c r="J21" s="195"/>
      <c r="K21" s="197"/>
      <c r="L21" s="27"/>
      <c r="M21" s="237"/>
      <c r="N21" s="237"/>
      <c r="O21" s="237"/>
      <c r="P21" s="237"/>
      <c r="Q21" s="237"/>
      <c r="R21" s="237"/>
      <c r="S21" s="237"/>
      <c r="T21" s="237"/>
      <c r="U21" s="237"/>
    </row>
    <row r="22" spans="1:21" ht="19.5" customHeight="1">
      <c r="A22" s="52"/>
      <c r="B22" s="198"/>
      <c r="C22" s="188"/>
      <c r="D22" s="188"/>
      <c r="E22" s="188"/>
      <c r="F22" s="187">
        <f>SUM(C22:E23)</f>
        <v>0</v>
      </c>
      <c r="G22" s="187">
        <f>(D22*1.5)+(E22*2)+C22</f>
        <v>0</v>
      </c>
      <c r="H22" s="194"/>
      <c r="I22" s="194"/>
      <c r="J22" s="194"/>
      <c r="K22" s="196"/>
      <c r="L22" s="27"/>
      <c r="M22" s="237">
        <f>IF($B$22="1",$G$22,0)</f>
        <v>0</v>
      </c>
      <c r="N22" s="237">
        <f>IF($B$22="1A",$G$22,0)</f>
        <v>0</v>
      </c>
      <c r="O22" s="237">
        <f>IF($B$22="1B",$G$22,0)</f>
        <v>0</v>
      </c>
      <c r="P22" s="237">
        <f>IF($B$22="6A",$G$22,0)</f>
        <v>0</v>
      </c>
      <c r="Q22" s="237">
        <f>IF($B$22="6B",$G$22,0)</f>
        <v>0</v>
      </c>
      <c r="R22" s="237">
        <f>IF($B$22="6C",$G$22,0)</f>
        <v>0</v>
      </c>
      <c r="S22" s="237">
        <f>IF($B$22="6D",$G$22,0)</f>
        <v>0</v>
      </c>
      <c r="T22" s="237">
        <f>IF($B$22="6E",$G$22,0)</f>
        <v>0</v>
      </c>
      <c r="U22" s="237">
        <f>IF($B$22="6F",$G$22,0)</f>
        <v>0</v>
      </c>
    </row>
    <row r="23" spans="1:21" ht="19.5" customHeight="1">
      <c r="A23" s="78"/>
      <c r="B23" s="199"/>
      <c r="C23" s="189"/>
      <c r="D23" s="189"/>
      <c r="E23" s="189"/>
      <c r="F23" s="187"/>
      <c r="G23" s="187"/>
      <c r="H23" s="195"/>
      <c r="I23" s="195"/>
      <c r="J23" s="195"/>
      <c r="K23" s="197"/>
      <c r="L23" s="27"/>
      <c r="M23" s="237"/>
      <c r="N23" s="237"/>
      <c r="O23" s="237"/>
      <c r="P23" s="237"/>
      <c r="Q23" s="237"/>
      <c r="R23" s="237"/>
      <c r="S23" s="237"/>
      <c r="T23" s="237"/>
      <c r="U23" s="237"/>
    </row>
    <row r="24" spans="1:21" ht="19.5" customHeight="1">
      <c r="A24" s="52"/>
      <c r="B24" s="198"/>
      <c r="C24" s="188"/>
      <c r="D24" s="188"/>
      <c r="E24" s="188"/>
      <c r="F24" s="187">
        <f>SUM(C24:E25)</f>
        <v>0</v>
      </c>
      <c r="G24" s="187">
        <f>(D24*1.5)+(E24*2)+C24</f>
        <v>0</v>
      </c>
      <c r="H24" s="194"/>
      <c r="I24" s="194"/>
      <c r="J24" s="194"/>
      <c r="K24" s="196"/>
      <c r="L24" s="27"/>
      <c r="M24" s="237">
        <f>IF($B$24="1",$G$24,0)</f>
        <v>0</v>
      </c>
      <c r="N24" s="237">
        <f>IF($B$24="1A",$G$24,0)</f>
        <v>0</v>
      </c>
      <c r="O24" s="237">
        <f>IF($B$24="1B",$G$24,0)</f>
        <v>0</v>
      </c>
      <c r="P24" s="237">
        <f>IF($B$24="6A",$G$24,0)</f>
        <v>0</v>
      </c>
      <c r="Q24" s="237">
        <f>IF($B$24="6B",$G$24,0)</f>
        <v>0</v>
      </c>
      <c r="R24" s="237">
        <f>IF($B$24="6C",$G$24,0)</f>
        <v>0</v>
      </c>
      <c r="S24" s="237">
        <f>IF($B$24="6D",$G$24,0)</f>
        <v>0</v>
      </c>
      <c r="T24" s="237">
        <f>IF($B$24="6E",$G$24,0)</f>
        <v>0</v>
      </c>
      <c r="U24" s="237">
        <f>IF($B$24="6F",$G$24,0)</f>
        <v>0</v>
      </c>
    </row>
    <row r="25" spans="1:21" ht="19.5" customHeight="1">
      <c r="A25" s="78"/>
      <c r="B25" s="199"/>
      <c r="C25" s="189"/>
      <c r="D25" s="189"/>
      <c r="E25" s="189"/>
      <c r="F25" s="187"/>
      <c r="G25" s="187"/>
      <c r="H25" s="195"/>
      <c r="I25" s="195"/>
      <c r="J25" s="195"/>
      <c r="K25" s="197"/>
      <c r="L25" s="27"/>
      <c r="M25" s="237"/>
      <c r="N25" s="237"/>
      <c r="O25" s="237"/>
      <c r="P25" s="237"/>
      <c r="Q25" s="237"/>
      <c r="R25" s="237"/>
      <c r="S25" s="237"/>
      <c r="T25" s="237"/>
      <c r="U25" s="237"/>
    </row>
    <row r="26" spans="1:21" ht="19.5" customHeight="1">
      <c r="A26" s="52"/>
      <c r="B26" s="198"/>
      <c r="C26" s="188"/>
      <c r="D26" s="188"/>
      <c r="E26" s="188"/>
      <c r="F26" s="187">
        <f>SUM(C26:E27)</f>
        <v>0</v>
      </c>
      <c r="G26" s="187">
        <f>(D26*1.5)+(E26*2)+C26</f>
        <v>0</v>
      </c>
      <c r="H26" s="194"/>
      <c r="I26" s="194"/>
      <c r="J26" s="194"/>
      <c r="K26" s="196"/>
      <c r="L26" s="27"/>
      <c r="M26" s="237">
        <f>IF($B$26="1",$G$26,0)</f>
        <v>0</v>
      </c>
      <c r="N26" s="237">
        <f>IF($B$26="1A",$G$26,0)</f>
        <v>0</v>
      </c>
      <c r="O26" s="237">
        <f>IF($B$26="1B",$G$26,0)</f>
        <v>0</v>
      </c>
      <c r="P26" s="237">
        <f>IF($B$26="6A",$G$26,0)</f>
        <v>0</v>
      </c>
      <c r="Q26" s="237">
        <f>IF($B$26="6B",$G$26,0)</f>
        <v>0</v>
      </c>
      <c r="R26" s="237">
        <f>IF($B$26="6C",$G$26,0)</f>
        <v>0</v>
      </c>
      <c r="S26" s="237">
        <f>IF($B$26="6D",$G$26,0)</f>
        <v>0</v>
      </c>
      <c r="T26" s="237">
        <f>IF($B$26="6E",$G$26,0)</f>
        <v>0</v>
      </c>
      <c r="U26" s="237">
        <f>IF($B$26="6F",$G$26,0)</f>
        <v>0</v>
      </c>
    </row>
    <row r="27" spans="1:21" ht="19.5" customHeight="1">
      <c r="A27" s="78"/>
      <c r="B27" s="199"/>
      <c r="C27" s="189"/>
      <c r="D27" s="189"/>
      <c r="E27" s="189"/>
      <c r="F27" s="187"/>
      <c r="G27" s="187"/>
      <c r="H27" s="195"/>
      <c r="I27" s="195"/>
      <c r="J27" s="195"/>
      <c r="K27" s="197"/>
      <c r="L27" s="27"/>
      <c r="M27" s="237"/>
      <c r="N27" s="237"/>
      <c r="O27" s="237"/>
      <c r="P27" s="237"/>
      <c r="Q27" s="237"/>
      <c r="R27" s="237"/>
      <c r="S27" s="237"/>
      <c r="T27" s="237"/>
      <c r="U27" s="237"/>
    </row>
    <row r="28" spans="1:21" ht="19.5" customHeight="1">
      <c r="A28" s="52"/>
      <c r="B28" s="198"/>
      <c r="C28" s="188"/>
      <c r="D28" s="188"/>
      <c r="E28" s="188"/>
      <c r="F28" s="187">
        <f>SUM(C28:E29)</f>
        <v>0</v>
      </c>
      <c r="G28" s="187">
        <f>(D28*1.5)+(E28*2)+C28</f>
        <v>0</v>
      </c>
      <c r="H28" s="194"/>
      <c r="I28" s="194"/>
      <c r="J28" s="194"/>
      <c r="K28" s="196"/>
      <c r="L28" s="27"/>
      <c r="M28" s="237">
        <f>IF($B$28="1",$G$28,0)</f>
        <v>0</v>
      </c>
      <c r="N28" s="237">
        <f>IF($B$28="1A",$G$28,0)</f>
        <v>0</v>
      </c>
      <c r="O28" s="237">
        <f>IF($B$28="1B",$G$28,0)</f>
        <v>0</v>
      </c>
      <c r="P28" s="237">
        <f>IF($B$28="6A",$G$28,0)</f>
        <v>0</v>
      </c>
      <c r="Q28" s="237">
        <f>IF($B$28="6B",$G$28,0)</f>
        <v>0</v>
      </c>
      <c r="R28" s="237">
        <f>IF($B$28="6C",$G$28,0)</f>
        <v>0</v>
      </c>
      <c r="S28" s="237">
        <f>IF($B$28="6D",$G$28,0)</f>
        <v>0</v>
      </c>
      <c r="T28" s="237">
        <f>IF($B$28="6E",$G$28,0)</f>
        <v>0</v>
      </c>
      <c r="U28" s="237">
        <f>IF($B$28="6F",$G$28,0)</f>
        <v>0</v>
      </c>
    </row>
    <row r="29" spans="1:21" ht="19.5" customHeight="1">
      <c r="A29" s="78"/>
      <c r="B29" s="199"/>
      <c r="C29" s="189"/>
      <c r="D29" s="189"/>
      <c r="E29" s="189"/>
      <c r="F29" s="187"/>
      <c r="G29" s="187"/>
      <c r="H29" s="195"/>
      <c r="I29" s="195"/>
      <c r="J29" s="195"/>
      <c r="K29" s="197"/>
      <c r="L29" s="27"/>
      <c r="M29" s="237"/>
      <c r="N29" s="237"/>
      <c r="O29" s="237"/>
      <c r="P29" s="237"/>
      <c r="Q29" s="237"/>
      <c r="R29" s="237"/>
      <c r="S29" s="237"/>
      <c r="T29" s="237"/>
      <c r="U29" s="237"/>
    </row>
    <row r="30" spans="1:21" ht="19.5" customHeight="1">
      <c r="A30" s="52"/>
      <c r="B30" s="198"/>
      <c r="C30" s="188"/>
      <c r="D30" s="188"/>
      <c r="E30" s="188"/>
      <c r="F30" s="187">
        <f>SUM(C30:E31)</f>
        <v>0</v>
      </c>
      <c r="G30" s="187">
        <f>(D30*1.5)+(E30*2)+C30</f>
        <v>0</v>
      </c>
      <c r="H30" s="194"/>
      <c r="I30" s="194"/>
      <c r="J30" s="194"/>
      <c r="K30" s="196"/>
      <c r="L30" s="27"/>
      <c r="M30" s="237">
        <f>IF($B$30="1",$G$30,0)</f>
        <v>0</v>
      </c>
      <c r="N30" s="237">
        <f>IF($B$30="1A",$G$30,0)</f>
        <v>0</v>
      </c>
      <c r="O30" s="237">
        <f>IF($B$30="1B",$G$30,0)</f>
        <v>0</v>
      </c>
      <c r="P30" s="237">
        <f>IF($B$30="6A",$G$30,0)</f>
        <v>0</v>
      </c>
      <c r="Q30" s="237">
        <f>IF($B$30="6B",$G$30,0)</f>
        <v>0</v>
      </c>
      <c r="R30" s="237">
        <f>IF($B$30="6C",$G$30,0)</f>
        <v>0</v>
      </c>
      <c r="S30" s="237">
        <f>IF($B$30="6D",$G$30,0)</f>
        <v>0</v>
      </c>
      <c r="T30" s="237">
        <f>IF($B$30="6E",$G$30,0)</f>
        <v>0</v>
      </c>
      <c r="U30" s="237">
        <f>IF($B$30="6F",$G$30,0)</f>
        <v>0</v>
      </c>
    </row>
    <row r="31" spans="1:21" ht="19.5" customHeight="1">
      <c r="A31" s="78"/>
      <c r="B31" s="199"/>
      <c r="C31" s="189"/>
      <c r="D31" s="189"/>
      <c r="E31" s="189"/>
      <c r="F31" s="187"/>
      <c r="G31" s="187"/>
      <c r="H31" s="195"/>
      <c r="I31" s="195"/>
      <c r="J31" s="195"/>
      <c r="K31" s="197"/>
      <c r="L31" s="27"/>
      <c r="M31" s="237"/>
      <c r="N31" s="237"/>
      <c r="O31" s="237"/>
      <c r="P31" s="237"/>
      <c r="Q31" s="237"/>
      <c r="R31" s="237"/>
      <c r="S31" s="237"/>
      <c r="T31" s="237"/>
      <c r="U31" s="237"/>
    </row>
    <row r="32" spans="1:21" ht="19.5" customHeight="1">
      <c r="A32" s="52"/>
      <c r="B32" s="198"/>
      <c r="C32" s="188"/>
      <c r="D32" s="188"/>
      <c r="E32" s="188"/>
      <c r="F32" s="187">
        <f>SUM(C32:E33)</f>
        <v>0</v>
      </c>
      <c r="G32" s="187">
        <f>(D32*1.5)+(E32*2)+C32</f>
        <v>0</v>
      </c>
      <c r="H32" s="194"/>
      <c r="I32" s="194"/>
      <c r="J32" s="194"/>
      <c r="K32" s="196"/>
      <c r="L32" s="27"/>
      <c r="M32" s="237">
        <f>IF($B$32="1",$G$32,0)</f>
        <v>0</v>
      </c>
      <c r="N32" s="237">
        <f>IF($B$32="1A",$G$32,0)</f>
        <v>0</v>
      </c>
      <c r="O32" s="237">
        <f>IF($B$32="1B",$G$32,0)</f>
        <v>0</v>
      </c>
      <c r="P32" s="237">
        <f>IF($B$32="6A",$G$32,0)</f>
        <v>0</v>
      </c>
      <c r="Q32" s="237">
        <f>IF($B$32="6B",$G$32,0)</f>
        <v>0</v>
      </c>
      <c r="R32" s="237">
        <f>IF($B$32="6C",$G$32,0)</f>
        <v>0</v>
      </c>
      <c r="S32" s="237">
        <f>IF($B$32="6D",$G$32,0)</f>
        <v>0</v>
      </c>
      <c r="T32" s="237">
        <f>IF($B$32="6E",$G$32,0)</f>
        <v>0</v>
      </c>
      <c r="U32" s="237">
        <f>IF($B$32="6F",$G$32,0)</f>
        <v>0</v>
      </c>
    </row>
    <row r="33" spans="1:21" ht="19.5" customHeight="1">
      <c r="A33" s="78"/>
      <c r="B33" s="199"/>
      <c r="C33" s="189"/>
      <c r="D33" s="189"/>
      <c r="E33" s="189"/>
      <c r="F33" s="187"/>
      <c r="G33" s="187"/>
      <c r="H33" s="195"/>
      <c r="I33" s="195"/>
      <c r="J33" s="195"/>
      <c r="K33" s="197"/>
      <c r="L33" s="27"/>
      <c r="M33" s="237"/>
      <c r="N33" s="237"/>
      <c r="O33" s="237"/>
      <c r="P33" s="237"/>
      <c r="Q33" s="237"/>
      <c r="R33" s="237"/>
      <c r="S33" s="237"/>
      <c r="T33" s="237"/>
      <c r="U33" s="237"/>
    </row>
    <row r="34" spans="1:21" ht="19.5" customHeight="1">
      <c r="A34" s="52"/>
      <c r="B34" s="198"/>
      <c r="C34" s="188"/>
      <c r="D34" s="188"/>
      <c r="E34" s="188"/>
      <c r="F34" s="187">
        <f>SUM(C34:E35)</f>
        <v>0</v>
      </c>
      <c r="G34" s="187">
        <f>(D34*1.5)+(E34*2)+C34</f>
        <v>0</v>
      </c>
      <c r="H34" s="194"/>
      <c r="I34" s="194"/>
      <c r="J34" s="194"/>
      <c r="K34" s="196"/>
      <c r="L34" s="27"/>
      <c r="M34" s="237">
        <f>IF($B$34="1",$G$34,0)</f>
        <v>0</v>
      </c>
      <c r="N34" s="237">
        <f>IF($B$34="1A",$G$34,0)</f>
        <v>0</v>
      </c>
      <c r="O34" s="237">
        <f>IF($B$34="1B",$G$34,0)</f>
        <v>0</v>
      </c>
      <c r="P34" s="237">
        <f>IF($B$34="6A",$G$34,0)</f>
        <v>0</v>
      </c>
      <c r="Q34" s="237">
        <f>IF($B$34="6B",$G$34,0)</f>
        <v>0</v>
      </c>
      <c r="R34" s="237">
        <f>IF($B$34="6C",$G$34,0)</f>
        <v>0</v>
      </c>
      <c r="S34" s="237">
        <f>IF($B$34="6D",$G$34,0)</f>
        <v>0</v>
      </c>
      <c r="T34" s="237">
        <f>IF($B$34="6E",$G$34,0)</f>
        <v>0</v>
      </c>
      <c r="U34" s="237">
        <f>IF($B$34="6F",$G$34,0)</f>
        <v>0</v>
      </c>
    </row>
    <row r="35" spans="1:21" ht="19.5" customHeight="1">
      <c r="A35" s="78"/>
      <c r="B35" s="199"/>
      <c r="C35" s="189"/>
      <c r="D35" s="189"/>
      <c r="E35" s="189"/>
      <c r="F35" s="187"/>
      <c r="G35" s="187"/>
      <c r="H35" s="195"/>
      <c r="I35" s="195"/>
      <c r="J35" s="195"/>
      <c r="K35" s="197"/>
      <c r="L35" s="27"/>
      <c r="M35" s="237"/>
      <c r="N35" s="237"/>
      <c r="O35" s="237"/>
      <c r="P35" s="237"/>
      <c r="Q35" s="237"/>
      <c r="R35" s="237"/>
      <c r="S35" s="237"/>
      <c r="T35" s="237"/>
      <c r="U35" s="237"/>
    </row>
    <row r="36" spans="1:21" ht="19.5" customHeight="1">
      <c r="A36" s="52"/>
      <c r="B36" s="198"/>
      <c r="C36" s="188"/>
      <c r="D36" s="188"/>
      <c r="E36" s="188"/>
      <c r="F36" s="187">
        <f>SUM(C36:E37)</f>
        <v>0</v>
      </c>
      <c r="G36" s="187">
        <f>(D36*1.5)+(E36*2)+C36</f>
        <v>0</v>
      </c>
      <c r="H36" s="194"/>
      <c r="I36" s="194"/>
      <c r="J36" s="194"/>
      <c r="K36" s="196"/>
      <c r="L36" s="27"/>
      <c r="M36" s="237">
        <f>IF($B$36="1",$G$36,0)</f>
        <v>0</v>
      </c>
      <c r="N36" s="237">
        <f>IF($B$36="1A",$G$36,0)</f>
        <v>0</v>
      </c>
      <c r="O36" s="237">
        <f>IF($B$36="1B",$G$36,0)</f>
        <v>0</v>
      </c>
      <c r="P36" s="237">
        <f>IF($B$36="6A",$G$36,0)</f>
        <v>0</v>
      </c>
      <c r="Q36" s="237">
        <f>IF($B$36="6B",$G$36,0)</f>
        <v>0</v>
      </c>
      <c r="R36" s="237">
        <f>IF($B$36="6C",$G$36,0)</f>
        <v>0</v>
      </c>
      <c r="S36" s="237">
        <f>IF($B$36="6D",$G$36,0)</f>
        <v>0</v>
      </c>
      <c r="T36" s="237">
        <f>IF($B$36="6E",$G$36,0)</f>
        <v>0</v>
      </c>
      <c r="U36" s="237">
        <f>IF($B$36="6F",$G$36,0)</f>
        <v>0</v>
      </c>
    </row>
    <row r="37" spans="1:21" ht="19.5" customHeight="1">
      <c r="A37" s="78"/>
      <c r="B37" s="199"/>
      <c r="C37" s="189"/>
      <c r="D37" s="189"/>
      <c r="E37" s="189"/>
      <c r="F37" s="187"/>
      <c r="G37" s="187"/>
      <c r="H37" s="195"/>
      <c r="I37" s="195"/>
      <c r="J37" s="195"/>
      <c r="K37" s="197"/>
      <c r="L37" s="27"/>
      <c r="M37" s="237"/>
      <c r="N37" s="237"/>
      <c r="O37" s="237"/>
      <c r="P37" s="237"/>
      <c r="Q37" s="237"/>
      <c r="R37" s="237"/>
      <c r="S37" s="237"/>
      <c r="T37" s="237"/>
      <c r="U37" s="237"/>
    </row>
    <row r="38" spans="1:21" ht="19.5" customHeight="1">
      <c r="A38" s="52"/>
      <c r="B38" s="198"/>
      <c r="C38" s="188"/>
      <c r="D38" s="188"/>
      <c r="E38" s="188"/>
      <c r="F38" s="187">
        <f>SUM(C38:E39)</f>
        <v>0</v>
      </c>
      <c r="G38" s="187">
        <f>(D38*1.5)+(E38*2)+C38</f>
        <v>0</v>
      </c>
      <c r="H38" s="194"/>
      <c r="I38" s="194"/>
      <c r="J38" s="194"/>
      <c r="K38" s="196"/>
      <c r="L38" s="27"/>
      <c r="M38" s="237">
        <f>IF($B$38="1",$G$38,0)</f>
        <v>0</v>
      </c>
      <c r="N38" s="237">
        <f>IF($B$38="1A",$G$38,0)</f>
        <v>0</v>
      </c>
      <c r="O38" s="237">
        <f>IF($B$38="1B",$G$38,0)</f>
        <v>0</v>
      </c>
      <c r="P38" s="237">
        <f>IF($B$38="6A",$G$38,0)</f>
        <v>0</v>
      </c>
      <c r="Q38" s="237">
        <f>IF($B$38="6B",$G$38,0)</f>
        <v>0</v>
      </c>
      <c r="R38" s="237">
        <f>IF($B$38="6C",$G$38,0)</f>
        <v>0</v>
      </c>
      <c r="S38" s="237">
        <f>IF($B$38="6D",$G$38,0)</f>
        <v>0</v>
      </c>
      <c r="T38" s="237">
        <f>IF($B$38="6E",$G$38,0)</f>
        <v>0</v>
      </c>
      <c r="U38" s="237">
        <f>IF($B$38="6F",$G$38,0)</f>
        <v>0</v>
      </c>
    </row>
    <row r="39" spans="1:21" ht="19.5" customHeight="1">
      <c r="A39" s="78"/>
      <c r="B39" s="199"/>
      <c r="C39" s="189"/>
      <c r="D39" s="189"/>
      <c r="E39" s="189"/>
      <c r="F39" s="187"/>
      <c r="G39" s="187"/>
      <c r="H39" s="195"/>
      <c r="I39" s="195"/>
      <c r="J39" s="195"/>
      <c r="K39" s="197"/>
      <c r="L39" s="27"/>
      <c r="M39" s="237"/>
      <c r="N39" s="237"/>
      <c r="O39" s="237"/>
      <c r="P39" s="237"/>
      <c r="Q39" s="237"/>
      <c r="R39" s="237"/>
      <c r="S39" s="237"/>
      <c r="T39" s="237"/>
      <c r="U39" s="237"/>
    </row>
    <row r="40" spans="1:21" ht="19.5" customHeight="1">
      <c r="A40" s="52"/>
      <c r="B40" s="198"/>
      <c r="C40" s="188"/>
      <c r="D40" s="188"/>
      <c r="E40" s="188"/>
      <c r="F40" s="187">
        <f>SUM(C40:E41)</f>
        <v>0</v>
      </c>
      <c r="G40" s="187">
        <f>(D40*1.5)+(E40*2)+C40</f>
        <v>0</v>
      </c>
      <c r="H40" s="194"/>
      <c r="I40" s="194"/>
      <c r="J40" s="194"/>
      <c r="K40" s="196"/>
      <c r="L40" s="27"/>
      <c r="M40" s="237">
        <f>IF($B$40="1",$G$40,0)</f>
        <v>0</v>
      </c>
      <c r="N40" s="237">
        <f>IF($B$40="1A",$G$40,0)</f>
        <v>0</v>
      </c>
      <c r="O40" s="237">
        <f>IF($B$40="1B",$G$40,0)</f>
        <v>0</v>
      </c>
      <c r="P40" s="237">
        <f>IF($B$40="6A",$G$40,0)</f>
        <v>0</v>
      </c>
      <c r="Q40" s="237">
        <f>IF($B$40="6B",$G$40,0)</f>
        <v>0</v>
      </c>
      <c r="R40" s="237">
        <f>IF($B$40="6C",$G$40,0)</f>
        <v>0</v>
      </c>
      <c r="S40" s="237">
        <f>IF($B$40="6D",$G$40,0)</f>
        <v>0</v>
      </c>
      <c r="T40" s="237">
        <f>IF($B$40="6E",$G$40,0)</f>
        <v>0</v>
      </c>
      <c r="U40" s="237">
        <f>IF($B$40="6F",$G$40,0)</f>
        <v>0</v>
      </c>
    </row>
    <row r="41" spans="1:21" ht="19.5" customHeight="1">
      <c r="A41" s="78"/>
      <c r="B41" s="199"/>
      <c r="C41" s="189"/>
      <c r="D41" s="189"/>
      <c r="E41" s="189"/>
      <c r="F41" s="187"/>
      <c r="G41" s="187"/>
      <c r="H41" s="195"/>
      <c r="I41" s="195"/>
      <c r="J41" s="195"/>
      <c r="K41" s="197"/>
      <c r="L41" s="27"/>
      <c r="M41" s="237"/>
      <c r="N41" s="237"/>
      <c r="O41" s="237"/>
      <c r="P41" s="237"/>
      <c r="Q41" s="237"/>
      <c r="R41" s="237"/>
      <c r="S41" s="237"/>
      <c r="T41" s="237"/>
      <c r="U41" s="237"/>
    </row>
    <row r="42" spans="1:21" ht="19.5" customHeight="1">
      <c r="A42" s="52"/>
      <c r="B42" s="198"/>
      <c r="C42" s="188"/>
      <c r="D42" s="188"/>
      <c r="E42" s="188"/>
      <c r="F42" s="187">
        <f>SUM(C42:E43)</f>
        <v>0</v>
      </c>
      <c r="G42" s="187">
        <f>(D42*1.5)+(E42*2)+C42</f>
        <v>0</v>
      </c>
      <c r="H42" s="194"/>
      <c r="I42" s="194"/>
      <c r="J42" s="194"/>
      <c r="K42" s="196"/>
      <c r="L42" s="27"/>
      <c r="M42" s="237">
        <f>IF($B$42="1",$G$42,0)</f>
        <v>0</v>
      </c>
      <c r="N42" s="237">
        <f>IF($B$42="1A",$G$42,0)</f>
        <v>0</v>
      </c>
      <c r="O42" s="237">
        <f>IF($B$42="1B",$G$42,0)</f>
        <v>0</v>
      </c>
      <c r="P42" s="237">
        <f>IF($B$42="6A",$G$42,0)</f>
        <v>0</v>
      </c>
      <c r="Q42" s="237">
        <f>IF($B$42="6B",$G$42,0)</f>
        <v>0</v>
      </c>
      <c r="R42" s="237">
        <f>IF($B$42="6C",$G$42,0)</f>
        <v>0</v>
      </c>
      <c r="S42" s="237">
        <f>IF($B$42="6D",$G$42,0)</f>
        <v>0</v>
      </c>
      <c r="T42" s="237">
        <f>IF($B$42="6E",$G$42,0)</f>
        <v>0</v>
      </c>
      <c r="U42" s="237">
        <f>IF($B$42="6F",$G$42,0)</f>
        <v>0</v>
      </c>
    </row>
    <row r="43" spans="1:21" ht="19.5" customHeight="1">
      <c r="A43" s="78"/>
      <c r="B43" s="199"/>
      <c r="C43" s="189"/>
      <c r="D43" s="189"/>
      <c r="E43" s="189"/>
      <c r="F43" s="187"/>
      <c r="G43" s="187"/>
      <c r="H43" s="195"/>
      <c r="I43" s="195"/>
      <c r="J43" s="195"/>
      <c r="K43" s="197"/>
      <c r="L43" s="27"/>
      <c r="M43" s="237"/>
      <c r="N43" s="237"/>
      <c r="O43" s="237"/>
      <c r="P43" s="237"/>
      <c r="Q43" s="237"/>
      <c r="R43" s="237"/>
      <c r="S43" s="237"/>
      <c r="T43" s="237"/>
      <c r="U43" s="237"/>
    </row>
    <row r="44" spans="1:21" ht="19.5" customHeight="1">
      <c r="A44" s="52"/>
      <c r="B44" s="198"/>
      <c r="C44" s="188"/>
      <c r="D44" s="188"/>
      <c r="E44" s="188"/>
      <c r="F44" s="187">
        <f>SUM(C44:E45)</f>
        <v>0</v>
      </c>
      <c r="G44" s="187">
        <f>(D44*1.5)+(E44*2)+C44</f>
        <v>0</v>
      </c>
      <c r="H44" s="194"/>
      <c r="I44" s="194"/>
      <c r="J44" s="194"/>
      <c r="K44" s="196"/>
      <c r="L44" s="27"/>
      <c r="M44" s="237">
        <f>IF($B$44="1",$G$44,0)</f>
        <v>0</v>
      </c>
      <c r="N44" s="237">
        <f>IF($B$44="1A",$G$44,0)</f>
        <v>0</v>
      </c>
      <c r="O44" s="237">
        <f>IF($B$44="1B",$G$44,0)</f>
        <v>0</v>
      </c>
      <c r="P44" s="237">
        <f>IF($B$44="6A",$G$44,0)</f>
        <v>0</v>
      </c>
      <c r="Q44" s="237">
        <f>IF($B$44="6B",$G$44,0)</f>
        <v>0</v>
      </c>
      <c r="R44" s="237">
        <f>IF($B$44="6C",$G$44,0)</f>
        <v>0</v>
      </c>
      <c r="S44" s="237">
        <f>IF($B$44="6D",$G$44,0)</f>
        <v>0</v>
      </c>
      <c r="T44" s="237">
        <f>IF($B$44="6E",$G$44,0)</f>
        <v>0</v>
      </c>
      <c r="U44" s="237">
        <f>IF($B$44="6F",$G$44,0)</f>
        <v>0</v>
      </c>
    </row>
    <row r="45" spans="1:21" ht="19.5" customHeight="1" thickBot="1">
      <c r="A45" s="78"/>
      <c r="B45" s="233"/>
      <c r="C45" s="234"/>
      <c r="D45" s="234"/>
      <c r="E45" s="234"/>
      <c r="F45" s="214"/>
      <c r="G45" s="214"/>
      <c r="H45" s="235"/>
      <c r="I45" s="235"/>
      <c r="J45" s="235"/>
      <c r="K45" s="236"/>
      <c r="L45" s="27"/>
      <c r="M45" s="237"/>
      <c r="N45" s="237"/>
      <c r="O45" s="237"/>
      <c r="P45" s="237"/>
      <c r="Q45" s="237"/>
      <c r="R45" s="237"/>
      <c r="S45" s="237"/>
      <c r="T45" s="237"/>
      <c r="U45" s="237"/>
    </row>
    <row r="46" spans="1:21" ht="19.5" customHeight="1" thickTop="1">
      <c r="A46" s="225" t="s">
        <v>40</v>
      </c>
      <c r="B46" s="50"/>
      <c r="C46" s="227">
        <f aca="true" t="shared" si="0" ref="C46:K46">SUM(C8:C45)</f>
        <v>0</v>
      </c>
      <c r="D46" s="227">
        <f t="shared" si="0"/>
        <v>0</v>
      </c>
      <c r="E46" s="227">
        <f t="shared" si="0"/>
        <v>0</v>
      </c>
      <c r="F46" s="215">
        <f t="shared" si="0"/>
        <v>0</v>
      </c>
      <c r="G46" s="215">
        <f t="shared" si="0"/>
        <v>0</v>
      </c>
      <c r="H46" s="229">
        <f t="shared" si="0"/>
        <v>0</v>
      </c>
      <c r="I46" s="229">
        <f t="shared" si="0"/>
        <v>0</v>
      </c>
      <c r="J46" s="229">
        <f t="shared" si="0"/>
        <v>0</v>
      </c>
      <c r="K46" s="231">
        <f t="shared" si="0"/>
        <v>0</v>
      </c>
      <c r="L46" s="27"/>
      <c r="M46" s="237">
        <f aca="true" t="shared" si="1" ref="M46:U46">SUM(M8:M45)</f>
        <v>0</v>
      </c>
      <c r="N46" s="237">
        <f t="shared" si="1"/>
        <v>0</v>
      </c>
      <c r="O46" s="237">
        <f t="shared" si="1"/>
        <v>0</v>
      </c>
      <c r="P46" s="237">
        <f t="shared" si="1"/>
        <v>0</v>
      </c>
      <c r="Q46" s="237">
        <f t="shared" si="1"/>
        <v>0</v>
      </c>
      <c r="R46" s="237">
        <f t="shared" si="1"/>
        <v>0</v>
      </c>
      <c r="S46" s="237">
        <f t="shared" si="1"/>
        <v>0</v>
      </c>
      <c r="T46" s="237">
        <f t="shared" si="1"/>
        <v>0</v>
      </c>
      <c r="U46" s="237">
        <f t="shared" si="1"/>
        <v>0</v>
      </c>
    </row>
    <row r="47" spans="1:21" ht="19.5" customHeight="1" thickBot="1">
      <c r="A47" s="226"/>
      <c r="B47" s="51"/>
      <c r="C47" s="228"/>
      <c r="D47" s="228"/>
      <c r="E47" s="228"/>
      <c r="F47" s="216"/>
      <c r="G47" s="216"/>
      <c r="H47" s="230"/>
      <c r="I47" s="230"/>
      <c r="J47" s="230"/>
      <c r="K47" s="232"/>
      <c r="L47" s="27"/>
      <c r="M47" s="238"/>
      <c r="N47" s="238"/>
      <c r="O47" s="238"/>
      <c r="P47" s="238"/>
      <c r="Q47" s="238"/>
      <c r="R47" s="238"/>
      <c r="S47" s="238"/>
      <c r="T47" s="238"/>
      <c r="U47" s="238"/>
    </row>
    <row r="48" spans="1:14" ht="13.5" thickTop="1">
      <c r="A48" s="15"/>
      <c r="I48" s="224"/>
      <c r="J48" s="224"/>
      <c r="K48" s="224"/>
      <c r="N48" s="28"/>
    </row>
  </sheetData>
  <sheetProtection password="D81B" sheet="1" objects="1" scenarios="1"/>
  <mergeCells count="394">
    <mergeCell ref="B2:D2"/>
    <mergeCell ref="F42:F43"/>
    <mergeCell ref="F44:F45"/>
    <mergeCell ref="F46:F47"/>
    <mergeCell ref="F34:F35"/>
    <mergeCell ref="F36:F37"/>
    <mergeCell ref="F38:F39"/>
    <mergeCell ref="F40:F41"/>
    <mergeCell ref="F26:F27"/>
    <mergeCell ref="F28:F29"/>
    <mergeCell ref="F30:F31"/>
    <mergeCell ref="F32:F33"/>
    <mergeCell ref="F18:F19"/>
    <mergeCell ref="F20:F21"/>
    <mergeCell ref="F22:F23"/>
    <mergeCell ref="F24:F25"/>
    <mergeCell ref="J8:J9"/>
    <mergeCell ref="K8:K9"/>
    <mergeCell ref="I5:I7"/>
    <mergeCell ref="J5:J7"/>
    <mergeCell ref="K5:K7"/>
    <mergeCell ref="F10:F11"/>
    <mergeCell ref="B8:B9"/>
    <mergeCell ref="C8:C9"/>
    <mergeCell ref="C5:C7"/>
    <mergeCell ref="G8:G9"/>
    <mergeCell ref="E8:E9"/>
    <mergeCell ref="F8:F9"/>
    <mergeCell ref="C40:C41"/>
    <mergeCell ref="G40:G41"/>
    <mergeCell ref="H40:H41"/>
    <mergeCell ref="D40:D41"/>
    <mergeCell ref="H5:H7"/>
    <mergeCell ref="D5:D7"/>
    <mergeCell ref="E5:E7"/>
    <mergeCell ref="D8:D9"/>
    <mergeCell ref="F5:F7"/>
    <mergeCell ref="F12:F13"/>
    <mergeCell ref="I48:K48"/>
    <mergeCell ref="A46:A47"/>
    <mergeCell ref="C46:C47"/>
    <mergeCell ref="G46:G47"/>
    <mergeCell ref="H46:H47"/>
    <mergeCell ref="I46:I47"/>
    <mergeCell ref="J46:J47"/>
    <mergeCell ref="K46:K47"/>
    <mergeCell ref="D46:D47"/>
    <mergeCell ref="E46:E47"/>
    <mergeCell ref="A3:K3"/>
    <mergeCell ref="C10:C11"/>
    <mergeCell ref="G10:G11"/>
    <mergeCell ref="H10:H11"/>
    <mergeCell ref="I10:I11"/>
    <mergeCell ref="B5:B7"/>
    <mergeCell ref="A6:A7"/>
    <mergeCell ref="H8:H9"/>
    <mergeCell ref="I8:I9"/>
    <mergeCell ref="G5:G7"/>
    <mergeCell ref="J10:J11"/>
    <mergeCell ref="K10:K11"/>
    <mergeCell ref="J12:J13"/>
    <mergeCell ref="K12:K13"/>
    <mergeCell ref="D10:D11"/>
    <mergeCell ref="E10:E11"/>
    <mergeCell ref="D12:D13"/>
    <mergeCell ref="B16:B17"/>
    <mergeCell ref="B10:B11"/>
    <mergeCell ref="B24:B25"/>
    <mergeCell ref="B20:B21"/>
    <mergeCell ref="B12:B13"/>
    <mergeCell ref="I12:I13"/>
    <mergeCell ref="B14:B15"/>
    <mergeCell ref="D14:D15"/>
    <mergeCell ref="F14:F15"/>
    <mergeCell ref="F16:F17"/>
    <mergeCell ref="B38:B39"/>
    <mergeCell ref="B42:B43"/>
    <mergeCell ref="B40:B41"/>
    <mergeCell ref="B26:B27"/>
    <mergeCell ref="B28:B29"/>
    <mergeCell ref="B30:B31"/>
    <mergeCell ref="B32:B33"/>
    <mergeCell ref="C12:C13"/>
    <mergeCell ref="C14:C15"/>
    <mergeCell ref="C16:C17"/>
    <mergeCell ref="C22:C23"/>
    <mergeCell ref="C24:C25"/>
    <mergeCell ref="C26:C27"/>
    <mergeCell ref="C32:C33"/>
    <mergeCell ref="C34:C35"/>
    <mergeCell ref="C36:C37"/>
    <mergeCell ref="C38:C39"/>
    <mergeCell ref="B44:B45"/>
    <mergeCell ref="B22:B23"/>
    <mergeCell ref="C28:C29"/>
    <mergeCell ref="C30:C31"/>
    <mergeCell ref="B34:B35"/>
    <mergeCell ref="B36:B37"/>
    <mergeCell ref="C42:C43"/>
    <mergeCell ref="C44:C45"/>
    <mergeCell ref="G12:G13"/>
    <mergeCell ref="G14:G15"/>
    <mergeCell ref="G16:G17"/>
    <mergeCell ref="G22:G23"/>
    <mergeCell ref="G24:G25"/>
    <mergeCell ref="G26:G27"/>
    <mergeCell ref="G28:G29"/>
    <mergeCell ref="G30:G31"/>
    <mergeCell ref="H28:H29"/>
    <mergeCell ref="H34:H35"/>
    <mergeCell ref="G32:G33"/>
    <mergeCell ref="G34:G35"/>
    <mergeCell ref="G36:G37"/>
    <mergeCell ref="G38:G39"/>
    <mergeCell ref="H12:H13"/>
    <mergeCell ref="H14:H15"/>
    <mergeCell ref="H16:H17"/>
    <mergeCell ref="H22:H23"/>
    <mergeCell ref="H24:H25"/>
    <mergeCell ref="H26:H27"/>
    <mergeCell ref="H30:H31"/>
    <mergeCell ref="H32:H33"/>
    <mergeCell ref="H36:H37"/>
    <mergeCell ref="H38:H39"/>
    <mergeCell ref="G42:G43"/>
    <mergeCell ref="G44:G45"/>
    <mergeCell ref="H42:H43"/>
    <mergeCell ref="H44:H45"/>
    <mergeCell ref="I34:I35"/>
    <mergeCell ref="I42:I43"/>
    <mergeCell ref="I44:I45"/>
    <mergeCell ref="I40:I41"/>
    <mergeCell ref="I36:I37"/>
    <mergeCell ref="I38:I39"/>
    <mergeCell ref="I22:I23"/>
    <mergeCell ref="I24:I25"/>
    <mergeCell ref="I26:I27"/>
    <mergeCell ref="I28:I29"/>
    <mergeCell ref="I30:I31"/>
    <mergeCell ref="I32:I33"/>
    <mergeCell ref="J26:J27"/>
    <mergeCell ref="J28:J29"/>
    <mergeCell ref="J30:J31"/>
    <mergeCell ref="J32:J33"/>
    <mergeCell ref="J22:J23"/>
    <mergeCell ref="J24:J25"/>
    <mergeCell ref="K28:K29"/>
    <mergeCell ref="K30:K31"/>
    <mergeCell ref="K32:K33"/>
    <mergeCell ref="J34:J35"/>
    <mergeCell ref="J36:J37"/>
    <mergeCell ref="J38:J39"/>
    <mergeCell ref="K14:K15"/>
    <mergeCell ref="K16:K17"/>
    <mergeCell ref="K22:K23"/>
    <mergeCell ref="K24:K25"/>
    <mergeCell ref="K20:K21"/>
    <mergeCell ref="K26:K27"/>
    <mergeCell ref="K34:K35"/>
    <mergeCell ref="K36:K37"/>
    <mergeCell ref="K38:K39"/>
    <mergeCell ref="K42:K43"/>
    <mergeCell ref="K40:K41"/>
    <mergeCell ref="J44:J45"/>
    <mergeCell ref="J42:J43"/>
    <mergeCell ref="J40:J41"/>
    <mergeCell ref="K44:K45"/>
    <mergeCell ref="B18:B19"/>
    <mergeCell ref="C18:C19"/>
    <mergeCell ref="G18:G19"/>
    <mergeCell ref="H18:H19"/>
    <mergeCell ref="I18:I19"/>
    <mergeCell ref="J18:J19"/>
    <mergeCell ref="K18:K19"/>
    <mergeCell ref="C20:C21"/>
    <mergeCell ref="G20:G21"/>
    <mergeCell ref="J14:J15"/>
    <mergeCell ref="J16:J17"/>
    <mergeCell ref="I14:I15"/>
    <mergeCell ref="I16:I17"/>
    <mergeCell ref="H20:H21"/>
    <mergeCell ref="E20:E21"/>
    <mergeCell ref="I20:I21"/>
    <mergeCell ref="J20:J21"/>
    <mergeCell ref="D24:D25"/>
    <mergeCell ref="D26:D27"/>
    <mergeCell ref="D28:D29"/>
    <mergeCell ref="D30:D31"/>
    <mergeCell ref="D16:D17"/>
    <mergeCell ref="D18:D19"/>
    <mergeCell ref="D20:D21"/>
    <mergeCell ref="D22:D23"/>
    <mergeCell ref="E26:E27"/>
    <mergeCell ref="E28:E29"/>
    <mergeCell ref="D32:D33"/>
    <mergeCell ref="D34:D35"/>
    <mergeCell ref="D36:D37"/>
    <mergeCell ref="D38:D39"/>
    <mergeCell ref="E12:E13"/>
    <mergeCell ref="E14:E15"/>
    <mergeCell ref="E16:E17"/>
    <mergeCell ref="E18:E19"/>
    <mergeCell ref="E22:E23"/>
    <mergeCell ref="E24:E25"/>
    <mergeCell ref="D42:D43"/>
    <mergeCell ref="E38:E39"/>
    <mergeCell ref="E40:E41"/>
    <mergeCell ref="E42:E43"/>
    <mergeCell ref="E44:E45"/>
    <mergeCell ref="E30:E31"/>
    <mergeCell ref="E32:E33"/>
    <mergeCell ref="E34:E35"/>
    <mergeCell ref="E36:E37"/>
    <mergeCell ref="D44:D45"/>
    <mergeCell ref="U36:U37"/>
    <mergeCell ref="M38:M39"/>
    <mergeCell ref="N38:N39"/>
    <mergeCell ref="O38:O39"/>
    <mergeCell ref="P38:P39"/>
    <mergeCell ref="Q38:Q39"/>
    <mergeCell ref="R38:R39"/>
    <mergeCell ref="S38:S39"/>
    <mergeCell ref="T38:T39"/>
    <mergeCell ref="U38:U39"/>
    <mergeCell ref="T34:T35"/>
    <mergeCell ref="U34:U35"/>
    <mergeCell ref="M36:M37"/>
    <mergeCell ref="N36:N37"/>
    <mergeCell ref="O36:O37"/>
    <mergeCell ref="P36:P37"/>
    <mergeCell ref="Q36:Q37"/>
    <mergeCell ref="R36:R37"/>
    <mergeCell ref="S36:S37"/>
    <mergeCell ref="T36:T37"/>
    <mergeCell ref="S32:S33"/>
    <mergeCell ref="T32:T33"/>
    <mergeCell ref="U32:U33"/>
    <mergeCell ref="M34:M35"/>
    <mergeCell ref="N34:N35"/>
    <mergeCell ref="O34:O35"/>
    <mergeCell ref="P34:P35"/>
    <mergeCell ref="Q34:Q35"/>
    <mergeCell ref="R34:R35"/>
    <mergeCell ref="S34:S35"/>
    <mergeCell ref="M32:M33"/>
    <mergeCell ref="N32:N33"/>
    <mergeCell ref="O32:O33"/>
    <mergeCell ref="P32:P33"/>
    <mergeCell ref="Q32:Q33"/>
    <mergeCell ref="R32:R33"/>
    <mergeCell ref="U28:U29"/>
    <mergeCell ref="M30:M31"/>
    <mergeCell ref="N30:N31"/>
    <mergeCell ref="O30:O31"/>
    <mergeCell ref="P30:P31"/>
    <mergeCell ref="Q30:Q31"/>
    <mergeCell ref="R30:R31"/>
    <mergeCell ref="S30:S31"/>
    <mergeCell ref="T30:T31"/>
    <mergeCell ref="U30:U31"/>
    <mergeCell ref="T26:T27"/>
    <mergeCell ref="U26:U27"/>
    <mergeCell ref="M28:M29"/>
    <mergeCell ref="N28:N29"/>
    <mergeCell ref="O28:O29"/>
    <mergeCell ref="P28:P29"/>
    <mergeCell ref="Q28:Q29"/>
    <mergeCell ref="R28:R29"/>
    <mergeCell ref="S28:S29"/>
    <mergeCell ref="T28:T29"/>
    <mergeCell ref="S24:S25"/>
    <mergeCell ref="T24:T25"/>
    <mergeCell ref="U24:U25"/>
    <mergeCell ref="M26:M27"/>
    <mergeCell ref="N26:N27"/>
    <mergeCell ref="O26:O27"/>
    <mergeCell ref="P26:P27"/>
    <mergeCell ref="Q26:Q27"/>
    <mergeCell ref="R26:R27"/>
    <mergeCell ref="S26:S27"/>
    <mergeCell ref="M24:M25"/>
    <mergeCell ref="N24:N25"/>
    <mergeCell ref="O24:O25"/>
    <mergeCell ref="P24:P25"/>
    <mergeCell ref="Q24:Q25"/>
    <mergeCell ref="R24:R25"/>
    <mergeCell ref="U20:U21"/>
    <mergeCell ref="M22:M23"/>
    <mergeCell ref="N22:N23"/>
    <mergeCell ref="O22:O23"/>
    <mergeCell ref="P22:P23"/>
    <mergeCell ref="Q22:Q23"/>
    <mergeCell ref="R22:R23"/>
    <mergeCell ref="S22:S23"/>
    <mergeCell ref="T22:T23"/>
    <mergeCell ref="U22:U23"/>
    <mergeCell ref="T18:T19"/>
    <mergeCell ref="U18:U19"/>
    <mergeCell ref="M20:M21"/>
    <mergeCell ref="N20:N21"/>
    <mergeCell ref="O20:O21"/>
    <mergeCell ref="P20:P21"/>
    <mergeCell ref="Q20:Q21"/>
    <mergeCell ref="R20:R21"/>
    <mergeCell ref="S20:S21"/>
    <mergeCell ref="T20:T21"/>
    <mergeCell ref="S16:S17"/>
    <mergeCell ref="T16:T17"/>
    <mergeCell ref="U16:U17"/>
    <mergeCell ref="M18:M19"/>
    <mergeCell ref="N18:N19"/>
    <mergeCell ref="O18:O19"/>
    <mergeCell ref="P18:P19"/>
    <mergeCell ref="Q18:Q19"/>
    <mergeCell ref="R18:R19"/>
    <mergeCell ref="S18:S19"/>
    <mergeCell ref="M16:M17"/>
    <mergeCell ref="N16:N17"/>
    <mergeCell ref="O16:O17"/>
    <mergeCell ref="P16:P17"/>
    <mergeCell ref="Q16:Q17"/>
    <mergeCell ref="R16:R17"/>
    <mergeCell ref="U12:U13"/>
    <mergeCell ref="M14:M15"/>
    <mergeCell ref="N14:N15"/>
    <mergeCell ref="O14:O15"/>
    <mergeCell ref="P14:P15"/>
    <mergeCell ref="Q14:Q15"/>
    <mergeCell ref="R14:R15"/>
    <mergeCell ref="S14:S15"/>
    <mergeCell ref="T14:T15"/>
    <mergeCell ref="U14:U15"/>
    <mergeCell ref="T10:T11"/>
    <mergeCell ref="U10:U11"/>
    <mergeCell ref="M12:M13"/>
    <mergeCell ref="N12:N13"/>
    <mergeCell ref="O12:O13"/>
    <mergeCell ref="P12:P13"/>
    <mergeCell ref="Q12:Q13"/>
    <mergeCell ref="R12:R13"/>
    <mergeCell ref="S12:S13"/>
    <mergeCell ref="T12:T13"/>
    <mergeCell ref="S8:S9"/>
    <mergeCell ref="T8:T9"/>
    <mergeCell ref="U8:U9"/>
    <mergeCell ref="M10:M11"/>
    <mergeCell ref="N10:N11"/>
    <mergeCell ref="O10:O11"/>
    <mergeCell ref="P10:P11"/>
    <mergeCell ref="Q10:Q11"/>
    <mergeCell ref="R10:R11"/>
    <mergeCell ref="S10:S11"/>
    <mergeCell ref="M8:M9"/>
    <mergeCell ref="N8:N9"/>
    <mergeCell ref="O8:O9"/>
    <mergeCell ref="P8:P9"/>
    <mergeCell ref="Q8:Q9"/>
    <mergeCell ref="R8:R9"/>
    <mergeCell ref="Q40:Q41"/>
    <mergeCell ref="R40:R41"/>
    <mergeCell ref="S40:S41"/>
    <mergeCell ref="T40:T41"/>
    <mergeCell ref="M40:M41"/>
    <mergeCell ref="N40:N41"/>
    <mergeCell ref="O40:O41"/>
    <mergeCell ref="P40:P41"/>
    <mergeCell ref="U40:U41"/>
    <mergeCell ref="M42:M43"/>
    <mergeCell ref="N42:N43"/>
    <mergeCell ref="O42:O43"/>
    <mergeCell ref="P42:P43"/>
    <mergeCell ref="Q42:Q43"/>
    <mergeCell ref="R42:R43"/>
    <mergeCell ref="S42:S43"/>
    <mergeCell ref="T42:T43"/>
    <mergeCell ref="U42:U43"/>
    <mergeCell ref="Q44:Q45"/>
    <mergeCell ref="R44:R45"/>
    <mergeCell ref="S44:S45"/>
    <mergeCell ref="T44:T45"/>
    <mergeCell ref="M44:M45"/>
    <mergeCell ref="N44:N45"/>
    <mergeCell ref="O44:O45"/>
    <mergeCell ref="P44:P45"/>
    <mergeCell ref="U44:U45"/>
    <mergeCell ref="M46:M47"/>
    <mergeCell ref="N46:N47"/>
    <mergeCell ref="O46:O47"/>
    <mergeCell ref="P46:P47"/>
    <mergeCell ref="Q46:Q47"/>
    <mergeCell ref="R46:R47"/>
    <mergeCell ref="S46:S47"/>
    <mergeCell ref="T46:T47"/>
    <mergeCell ref="U46:U47"/>
  </mergeCells>
  <printOptions horizontalCentered="1" verticalCentered="1"/>
  <pageMargins left="0.25" right="0.25" top="0.71" bottom="0.25" header="0.25" footer="0.5"/>
  <pageSetup fitToHeight="1" fitToWidth="1" horizontalDpi="300" verticalDpi="300" orientation="landscape" scale="61" r:id="rId1"/>
  <headerFooter alignWithMargins="0">
    <oddHeader>&amp;C&amp;"Times New Roman,Bold"&amp;16NATIONAL ELECTRICAL BENEFIT FUND&amp;14
IBEW LOCAL 364 &amp; NORTHERN ILLINOIS NECA
MONTHLY FRINGE BENEFIT AND CONTRIBUTION REPORT&amp;12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Valued Gateway Client</dc:creator>
  <cp:keywords/>
  <dc:description/>
  <cp:lastModifiedBy>Kathy Mancuso</cp:lastModifiedBy>
  <cp:lastPrinted>2012-02-28T14:21:30Z</cp:lastPrinted>
  <dcterms:created xsi:type="dcterms:W3CDTF">2004-04-22T16:07:02Z</dcterms:created>
  <dcterms:modified xsi:type="dcterms:W3CDTF">2014-06-02T14:58:52Z</dcterms:modified>
  <cp:category/>
  <cp:version/>
  <cp:contentType/>
  <cp:contentStatus/>
</cp:coreProperties>
</file>